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8_{7E8BA40A-83BB-4A2F-926D-BB31DD8B4EDC}" xr6:coauthVersionLast="47" xr6:coauthVersionMax="47" xr10:uidLastSave="{00000000-0000-0000-0000-000000000000}"/>
  <bookViews>
    <workbookView xWindow="760" yWindow="420" windowWidth="17680" windowHeight="10860" activeTab="2" xr2:uid="{ECE44280-1BEF-4DBD-B048-970DFE77CC1D}"/>
  </bookViews>
  <sheets>
    <sheet name="2027 #1" sheetId="1" r:id="rId1"/>
    <sheet name="2027 #2" sheetId="2" r:id="rId2"/>
    <sheet name="2027 #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98" i="3" l="1"/>
  <c r="H134" i="3"/>
  <c r="H115" i="3"/>
  <c r="H108" i="3"/>
  <c r="H102" i="3"/>
  <c r="H70" i="3"/>
  <c r="H65" i="3"/>
  <c r="H61" i="3"/>
  <c r="H57" i="3"/>
  <c r="H48" i="3"/>
  <c r="H103" i="3" s="1"/>
  <c r="H136" i="3" s="1"/>
  <c r="H138" i="3" s="1"/>
  <c r="H27" i="3"/>
  <c r="H23" i="3"/>
  <c r="H10" i="3"/>
  <c r="H29" i="3" s="1"/>
  <c r="H143" i="2"/>
  <c r="H125" i="2"/>
  <c r="H118" i="2"/>
  <c r="H112" i="2"/>
  <c r="H108" i="2"/>
  <c r="H74" i="2"/>
  <c r="H69" i="2"/>
  <c r="H65" i="2"/>
  <c r="H61" i="2"/>
  <c r="H52" i="2"/>
  <c r="H27" i="2"/>
  <c r="H23" i="2"/>
  <c r="H10" i="2"/>
  <c r="I52" i="1"/>
  <c r="I144" i="1"/>
  <c r="I127" i="1"/>
  <c r="I120" i="1"/>
  <c r="I108" i="1"/>
  <c r="I112" i="1"/>
  <c r="I74" i="1"/>
  <c r="I69" i="1"/>
  <c r="I65" i="1"/>
  <c r="I61" i="1"/>
  <c r="I10" i="1"/>
  <c r="I27" i="1"/>
  <c r="I23" i="1"/>
  <c r="H113" i="2" l="1"/>
  <c r="H145" i="2"/>
  <c r="H29" i="2"/>
  <c r="I29" i="1"/>
  <c r="I113" i="1"/>
</calcChain>
</file>

<file path=xl/sharedStrings.xml><?xml version="1.0" encoding="utf-8"?>
<sst xmlns="http://schemas.openxmlformats.org/spreadsheetml/2006/main" count="429" uniqueCount="166">
  <si>
    <t>2027 BUDGET</t>
  </si>
  <si>
    <t>REVENUE</t>
  </si>
  <si>
    <t>Unstricted Income</t>
  </si>
  <si>
    <t>0200 Unified Giving</t>
  </si>
  <si>
    <t>Restricted Income</t>
  </si>
  <si>
    <t>Investment Income</t>
  </si>
  <si>
    <t>0301 Campus Ministry Income</t>
  </si>
  <si>
    <t>0110 Interest Income</t>
  </si>
  <si>
    <t>0205 - Rent - St John's Orthodox</t>
  </si>
  <si>
    <t>0204 - Rent - Children of Christ</t>
  </si>
  <si>
    <t>0208 - Other Income</t>
  </si>
  <si>
    <t>Total Unrestricted Income</t>
  </si>
  <si>
    <t>0305 - Campus Ministry-Synod Support</t>
  </si>
  <si>
    <t>Total Restricted Income</t>
  </si>
  <si>
    <t>0113 Investment Interest-Chas Schwab</t>
  </si>
  <si>
    <t>0114 Investment Interest-Chas Schwab Mission Projects</t>
  </si>
  <si>
    <t>0115 Investment Interest-Chas Schwab-Campus Ministry</t>
  </si>
  <si>
    <t>7001 Charles Schwab Income/loss</t>
  </si>
  <si>
    <t>7002 New Covenant- Income/Loss</t>
  </si>
  <si>
    <t>7003 Chas Schwab Missions-Income/Loss</t>
  </si>
  <si>
    <t>7004 Chas Schwab Campus Ministry-Income/Loss</t>
  </si>
  <si>
    <t>Total Investment Income</t>
  </si>
  <si>
    <t>Interest Loan Income</t>
  </si>
  <si>
    <t>0111 - Strawberry Plains Interest</t>
  </si>
  <si>
    <t>0112 - Hebron Presbyterian Interest</t>
  </si>
  <si>
    <t>Total Interest Loan Income</t>
  </si>
  <si>
    <t>TOTAL REVENUES</t>
  </si>
  <si>
    <t>EXPENSES</t>
  </si>
  <si>
    <t>General Mission Board</t>
  </si>
  <si>
    <t xml:space="preserve">     Personnel</t>
  </si>
  <si>
    <t>4014 - ElderTraining</t>
  </si>
  <si>
    <t xml:space="preserve">       Executive Presbyter</t>
  </si>
  <si>
    <t>4001 - EP Cash Salary</t>
  </si>
  <si>
    <t>4002 - EP Housing Allowance</t>
  </si>
  <si>
    <t>4004 - EP Medical</t>
  </si>
  <si>
    <t>4005 - EP Dental &amp; Vision</t>
  </si>
  <si>
    <t>4006 - EP - Reimbursement - Travel</t>
  </si>
  <si>
    <t>4008 - EP</t>
  </si>
  <si>
    <t>Reimbursement - Con Ed</t>
  </si>
  <si>
    <t>4009 - EP - Reimbursement - Hospitality</t>
  </si>
  <si>
    <t>4010 - EP - Reimbursement - Cell Phone</t>
  </si>
  <si>
    <t>4011 - EP Travel</t>
  </si>
  <si>
    <t>4012 - EP Reimbursement - Books</t>
  </si>
  <si>
    <t>4013 - EP SECA Offset</t>
  </si>
  <si>
    <t>4015 - EP Relocation Expenses</t>
  </si>
  <si>
    <t>4017 - EP Death and Disability</t>
  </si>
  <si>
    <t>4018 - EP Temp Disability</t>
  </si>
  <si>
    <t>4020 - EP - BOP - Pension Plan</t>
  </si>
  <si>
    <t xml:space="preserve">         Total Executive Presbyter   </t>
  </si>
  <si>
    <t xml:space="preserve">     Moderator</t>
  </si>
  <si>
    <t xml:space="preserve">   </t>
  </si>
  <si>
    <t>4050 - Moderator Expense</t>
  </si>
  <si>
    <t xml:space="preserve">     Total Moderator Expense</t>
  </si>
  <si>
    <t xml:space="preserve">       Stated Clerk</t>
  </si>
  <si>
    <t>4101- Stated Clerk - Salary</t>
  </si>
  <si>
    <t>4102 - Stated Clerk - Professional Expenses</t>
  </si>
  <si>
    <t>4103 - Stated Clerk - Training</t>
  </si>
  <si>
    <t>4104 - Stated Clerk - Travel Reimbursement</t>
  </si>
  <si>
    <t xml:space="preserve">     Total Stated Clerk</t>
  </si>
  <si>
    <t xml:space="preserve">       Treasurer/Finance Manager</t>
  </si>
  <si>
    <t>4201 - Treasurer Salary</t>
  </si>
  <si>
    <t>4202 - Treasurer - Travel</t>
  </si>
  <si>
    <t xml:space="preserve">      Total Treasurer/Finance Manager</t>
  </si>
  <si>
    <t xml:space="preserve">     Other Office Staff</t>
  </si>
  <si>
    <t>4401 - Office Manager Salary</t>
  </si>
  <si>
    <t>4402 - Office Manager Travel</t>
  </si>
  <si>
    <t xml:space="preserve">       Total Office Manager</t>
  </si>
  <si>
    <t xml:space="preserve">      Campus Ministry Director</t>
  </si>
  <si>
    <t>4301 - Campus Ministry Director Salary</t>
  </si>
  <si>
    <t>4302 - Campus Ministry Director Travel</t>
  </si>
  <si>
    <t>4303 - Campus Ministry Director Benefits</t>
  </si>
  <si>
    <t xml:space="preserve">       Total Campus Ministry Director</t>
  </si>
  <si>
    <t xml:space="preserve">     Misc Personnel Costs</t>
  </si>
  <si>
    <t>4601 - Payroll Service Costs</t>
  </si>
  <si>
    <t>4602 - Payroll Taxes Payable</t>
  </si>
  <si>
    <t xml:space="preserve">       Total Misc Personnel Costs</t>
  </si>
  <si>
    <t>Administrative Costs</t>
  </si>
  <si>
    <t>4502 - Telephone - Grasshopper</t>
  </si>
  <si>
    <t>4503 - Postage</t>
  </si>
  <si>
    <t>4504 - Office Supplies</t>
  </si>
  <si>
    <t>4505 - Copying &amp; Printing</t>
  </si>
  <si>
    <t>4506 - Contracts - Internet</t>
  </si>
  <si>
    <t>4507 - Contracts - Security</t>
  </si>
  <si>
    <t>4508 - Contracts - Accounting/Realm</t>
  </si>
  <si>
    <t>4509 - Contracts - Software</t>
  </si>
  <si>
    <t>4510 - Communications - Web Site</t>
  </si>
  <si>
    <t>4511 - Communications - Zoom</t>
  </si>
  <si>
    <t>4513 - Insurance - Property &amp; Liability</t>
  </si>
  <si>
    <t>4514 - Equipment - Computer/Printer</t>
  </si>
  <si>
    <t>4515 - Admin - Dues &amp; Memberships</t>
  </si>
  <si>
    <t>4516 - Admin - Publications</t>
  </si>
  <si>
    <t>4517 - Bank Charges</t>
  </si>
  <si>
    <t>4518 - Copy Paper</t>
  </si>
  <si>
    <t>4519 - Parker Business</t>
  </si>
  <si>
    <t>4520 - Cloud Storage</t>
  </si>
  <si>
    <t>4521 - Data Management</t>
  </si>
  <si>
    <t>4522 - Outlook Magazine</t>
  </si>
  <si>
    <t>4523 - Safe Deposit Box</t>
  </si>
  <si>
    <t>4530 - Admin - Misc</t>
  </si>
  <si>
    <t>4550 - Required Training Costs</t>
  </si>
  <si>
    <t>4551 - Stated Meeting Expenses</t>
  </si>
  <si>
    <t>4552 - Children of Christ expenses</t>
  </si>
  <si>
    <t>4555 - Vanco Fees</t>
  </si>
  <si>
    <t>4556 - Youth Ministry expenses</t>
  </si>
  <si>
    <t>4557 - Use of Building space</t>
  </si>
  <si>
    <t>Per Capita Taxes</t>
  </si>
  <si>
    <t>4540 - Per Capita - Synod</t>
  </si>
  <si>
    <t>4541 - Per Capita - GM</t>
  </si>
  <si>
    <t>Total Per Capita Taxes</t>
  </si>
  <si>
    <t xml:space="preserve">  Total Administrative Costs</t>
  </si>
  <si>
    <t>Total General Mission Board</t>
  </si>
  <si>
    <t xml:space="preserve">     Mission &amp; Discipleship</t>
  </si>
  <si>
    <t>4701 - Five Cents Meal Marketing</t>
  </si>
  <si>
    <t>4703 - International Ministry</t>
  </si>
  <si>
    <t>4704 - Small Church Ministry</t>
  </si>
  <si>
    <t>4705 - Go Bags</t>
  </si>
  <si>
    <t>4751 - Youth - Programs</t>
  </si>
  <si>
    <t xml:space="preserve">       Total Mission &amp; Discipleship</t>
  </si>
  <si>
    <t xml:space="preserve">       Campus Ministry</t>
  </si>
  <si>
    <t>4801 - CPM - Programs</t>
  </si>
  <si>
    <t>4802 - CPM - Office supplies</t>
  </si>
  <si>
    <t>4804 - CPM - Organization Dues</t>
  </si>
  <si>
    <t>-</t>
  </si>
  <si>
    <t>4803 - CPM - Promotion</t>
  </si>
  <si>
    <t>4805 - CPM - Misc</t>
  </si>
  <si>
    <t xml:space="preserve">       Total Campus Ministry  </t>
  </si>
  <si>
    <t xml:space="preserve">       Finance, Stewardship &amp; Budget</t>
  </si>
  <si>
    <t>4901 - Investment Expense</t>
  </si>
  <si>
    <t xml:space="preserve">       Total Finance, Stewardship &amp; Budget</t>
  </si>
  <si>
    <t xml:space="preserve">       Committee on Ministry</t>
  </si>
  <si>
    <t>6001 - CP Training</t>
  </si>
  <si>
    <t>6002 - Background checks</t>
  </si>
  <si>
    <t xml:space="preserve">       Total Committee on Ministry</t>
  </si>
  <si>
    <t xml:space="preserve">       Committee on Preparation</t>
  </si>
  <si>
    <t>6501 - CRE Training</t>
  </si>
  <si>
    <t>6502 - Candidate Support</t>
  </si>
  <si>
    <t>6503 - Candidate Evaluation</t>
  </si>
  <si>
    <t xml:space="preserve">       Total Committee on Preparation</t>
  </si>
  <si>
    <t xml:space="preserve">     Trustees</t>
  </si>
  <si>
    <t>5004 - Zion Expenses</t>
  </si>
  <si>
    <t>5009 - Misc Church Closing Expenses</t>
  </si>
  <si>
    <t>5014 - Chuckey Presbyterian Expenses</t>
  </si>
  <si>
    <t xml:space="preserve">     Total Trustees </t>
  </si>
  <si>
    <t>Total Expenses</t>
  </si>
  <si>
    <t>Net Total</t>
  </si>
  <si>
    <t>4021 - EP  PLF</t>
  </si>
  <si>
    <t>Proposal #1</t>
  </si>
  <si>
    <t>2027 Budget</t>
  </si>
  <si>
    <t>Proposal #2</t>
  </si>
  <si>
    <t>6004 - Training for Transition Ministries</t>
  </si>
  <si>
    <t>4803 - CPM Promations</t>
  </si>
  <si>
    <t>Proposal #3</t>
  </si>
  <si>
    <t>Proposed 2027 Budget</t>
  </si>
  <si>
    <t>0114 Investment Interest-Chas Schwab Small Churches</t>
  </si>
  <si>
    <t>7003 Chas Schwab -Small Churches Income/loss</t>
  </si>
  <si>
    <t>4007 - EP - Reimbursement Travel</t>
  </si>
  <si>
    <t>4558 - Tech Support</t>
  </si>
  <si>
    <t>4802 - CM - Office Supplies</t>
  </si>
  <si>
    <t>4804 - CM Organization Dues</t>
  </si>
  <si>
    <t>4805 - CM Misc</t>
  </si>
  <si>
    <t>4803- CM - Promotions</t>
  </si>
  <si>
    <t>4801 - CM - Programs</t>
  </si>
  <si>
    <t>6005 - Meeting Expenses</t>
  </si>
  <si>
    <t>4903 - Audit Expense</t>
  </si>
  <si>
    <t>6001 - CP/CRE Training</t>
  </si>
  <si>
    <t>4009 - EP Professional 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</si>
</sst>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28031-2AD6-40BE-947E-B53F2675DB08}">
  <dimension ref="B1:I148"/>
  <sheetViews>
    <sheetView workbookViewId="0">
      <selection activeCell="B3" sqref="B3:J151"/>
    </sheetView>
  </sheetViews>
  <sheetFormatPr defaultRowHeight="14.5" x14ac:dyDescent="0.35"/>
  <cols>
    <col min="8" max="8" width="11.7265625" customWidth="1"/>
    <col min="9" max="9" width="10.90625" bestFit="1" customWidth="1"/>
  </cols>
  <sheetData>
    <row r="1" spans="2:9" x14ac:dyDescent="0.35">
      <c r="F1" s="1" t="s">
        <v>0</v>
      </c>
      <c r="H1" t="s">
        <v>146</v>
      </c>
    </row>
    <row r="3" spans="2:9" x14ac:dyDescent="0.35">
      <c r="B3" s="1" t="s">
        <v>1</v>
      </c>
    </row>
    <row r="4" spans="2:9" x14ac:dyDescent="0.35">
      <c r="C4" t="s">
        <v>2</v>
      </c>
    </row>
    <row r="5" spans="2:9" x14ac:dyDescent="0.35">
      <c r="D5" t="s">
        <v>7</v>
      </c>
      <c r="I5" s="2">
        <v>1000</v>
      </c>
    </row>
    <row r="6" spans="2:9" x14ac:dyDescent="0.35">
      <c r="D6" t="s">
        <v>3</v>
      </c>
      <c r="I6" s="2">
        <v>185000</v>
      </c>
    </row>
    <row r="7" spans="2:9" x14ac:dyDescent="0.35">
      <c r="D7" t="s">
        <v>9</v>
      </c>
      <c r="I7" s="2">
        <v>4800</v>
      </c>
    </row>
    <row r="8" spans="2:9" x14ac:dyDescent="0.35">
      <c r="D8" t="s">
        <v>8</v>
      </c>
      <c r="I8" s="2">
        <v>3600</v>
      </c>
    </row>
    <row r="9" spans="2:9" x14ac:dyDescent="0.35">
      <c r="D9" t="s">
        <v>10</v>
      </c>
      <c r="I9" s="2">
        <v>500</v>
      </c>
    </row>
    <row r="10" spans="2:9" x14ac:dyDescent="0.35">
      <c r="C10" s="1" t="s">
        <v>11</v>
      </c>
      <c r="I10" s="3">
        <f>SUM(I5:I9)</f>
        <v>194900</v>
      </c>
    </row>
    <row r="11" spans="2:9" x14ac:dyDescent="0.35">
      <c r="C11" t="s">
        <v>4</v>
      </c>
      <c r="I11" s="2"/>
    </row>
    <row r="12" spans="2:9" x14ac:dyDescent="0.35">
      <c r="D12" t="s">
        <v>6</v>
      </c>
      <c r="I12" s="2">
        <v>2000</v>
      </c>
    </row>
    <row r="13" spans="2:9" x14ac:dyDescent="0.35">
      <c r="D13" t="s">
        <v>12</v>
      </c>
      <c r="I13" s="2">
        <v>8350</v>
      </c>
    </row>
    <row r="14" spans="2:9" x14ac:dyDescent="0.35">
      <c r="C14" s="1" t="s">
        <v>13</v>
      </c>
      <c r="I14" s="3">
        <v>10350</v>
      </c>
    </row>
    <row r="15" spans="2:9" x14ac:dyDescent="0.35">
      <c r="C15" t="s">
        <v>5</v>
      </c>
      <c r="I15" s="2"/>
    </row>
    <row r="16" spans="2:9" x14ac:dyDescent="0.35">
      <c r="D16" t="s">
        <v>14</v>
      </c>
      <c r="I16" s="2">
        <v>72000</v>
      </c>
    </row>
    <row r="17" spans="2:9" x14ac:dyDescent="0.35">
      <c r="D17" t="s">
        <v>15</v>
      </c>
      <c r="I17" s="2">
        <v>8400</v>
      </c>
    </row>
    <row r="18" spans="2:9" x14ac:dyDescent="0.35">
      <c r="D18" t="s">
        <v>16</v>
      </c>
      <c r="I18" s="2">
        <v>3600</v>
      </c>
    </row>
    <row r="19" spans="2:9" x14ac:dyDescent="0.35">
      <c r="D19" t="s">
        <v>17</v>
      </c>
      <c r="I19" s="2">
        <v>150000</v>
      </c>
    </row>
    <row r="20" spans="2:9" x14ac:dyDescent="0.35">
      <c r="D20" t="s">
        <v>18</v>
      </c>
      <c r="I20" s="2">
        <v>10000</v>
      </c>
    </row>
    <row r="21" spans="2:9" x14ac:dyDescent="0.35">
      <c r="D21" t="s">
        <v>19</v>
      </c>
      <c r="I21" s="2">
        <v>9600</v>
      </c>
    </row>
    <row r="22" spans="2:9" x14ac:dyDescent="0.35">
      <c r="D22" t="s">
        <v>20</v>
      </c>
      <c r="I22" s="2">
        <v>24000</v>
      </c>
    </row>
    <row r="23" spans="2:9" x14ac:dyDescent="0.35">
      <c r="C23" s="1" t="s">
        <v>21</v>
      </c>
      <c r="I23" s="3">
        <f>SUM(I16:I22)</f>
        <v>277600</v>
      </c>
    </row>
    <row r="24" spans="2:9" x14ac:dyDescent="0.35">
      <c r="C24" t="s">
        <v>22</v>
      </c>
      <c r="I24" s="2"/>
    </row>
    <row r="25" spans="2:9" x14ac:dyDescent="0.35">
      <c r="D25" t="s">
        <v>23</v>
      </c>
      <c r="I25" s="2">
        <v>1950</v>
      </c>
    </row>
    <row r="26" spans="2:9" x14ac:dyDescent="0.35">
      <c r="D26" t="s">
        <v>24</v>
      </c>
      <c r="I26" s="2">
        <v>370</v>
      </c>
    </row>
    <row r="27" spans="2:9" x14ac:dyDescent="0.35">
      <c r="C27" s="1" t="s">
        <v>25</v>
      </c>
      <c r="I27" s="3">
        <f>SUM(I25:I26)</f>
        <v>2320</v>
      </c>
    </row>
    <row r="28" spans="2:9" x14ac:dyDescent="0.35">
      <c r="I28" s="2"/>
    </row>
    <row r="29" spans="2:9" x14ac:dyDescent="0.35">
      <c r="B29" s="1" t="s">
        <v>26</v>
      </c>
      <c r="I29" s="3">
        <f>SUM(I10+I14+I23+I27)</f>
        <v>485170</v>
      </c>
    </row>
    <row r="31" spans="2:9" x14ac:dyDescent="0.35">
      <c r="B31" s="1" t="s">
        <v>27</v>
      </c>
    </row>
    <row r="32" spans="2:9" x14ac:dyDescent="0.35">
      <c r="C32" t="s">
        <v>28</v>
      </c>
    </row>
    <row r="33" spans="3:9" x14ac:dyDescent="0.35">
      <c r="C33" t="s">
        <v>29</v>
      </c>
    </row>
    <row r="34" spans="3:9" x14ac:dyDescent="0.35">
      <c r="D34" t="s">
        <v>30</v>
      </c>
      <c r="I34" s="3">
        <v>300</v>
      </c>
    </row>
    <row r="35" spans="3:9" x14ac:dyDescent="0.35">
      <c r="C35" t="s">
        <v>31</v>
      </c>
      <c r="I35" s="2"/>
    </row>
    <row r="36" spans="3:9" x14ac:dyDescent="0.35">
      <c r="D36" t="s">
        <v>32</v>
      </c>
      <c r="I36" s="2">
        <v>32000</v>
      </c>
    </row>
    <row r="37" spans="3:9" x14ac:dyDescent="0.35">
      <c r="D37" t="s">
        <v>33</v>
      </c>
      <c r="I37" s="2">
        <v>45000</v>
      </c>
    </row>
    <row r="38" spans="3:9" x14ac:dyDescent="0.35">
      <c r="D38" t="s">
        <v>34</v>
      </c>
      <c r="I38" s="2">
        <v>31011</v>
      </c>
    </row>
    <row r="39" spans="3:9" x14ac:dyDescent="0.35">
      <c r="D39" t="s">
        <v>35</v>
      </c>
      <c r="I39" s="2">
        <v>1554</v>
      </c>
    </row>
    <row r="40" spans="3:9" x14ac:dyDescent="0.35">
      <c r="D40" t="s">
        <v>36</v>
      </c>
      <c r="I40" s="2">
        <v>5000</v>
      </c>
    </row>
    <row r="41" spans="3:9" x14ac:dyDescent="0.35">
      <c r="D41" t="s">
        <v>37</v>
      </c>
      <c r="E41" t="s">
        <v>38</v>
      </c>
      <c r="I41" s="2">
        <v>2000</v>
      </c>
    </row>
    <row r="42" spans="3:9" x14ac:dyDescent="0.35">
      <c r="D42" t="s">
        <v>39</v>
      </c>
      <c r="I42" s="2">
        <v>2500</v>
      </c>
    </row>
    <row r="43" spans="3:9" x14ac:dyDescent="0.35">
      <c r="D43" t="s">
        <v>40</v>
      </c>
      <c r="I43" s="2">
        <v>1500</v>
      </c>
    </row>
    <row r="44" spans="3:9" x14ac:dyDescent="0.35">
      <c r="D44" t="s">
        <v>41</v>
      </c>
      <c r="I44" s="2">
        <v>2500</v>
      </c>
    </row>
    <row r="45" spans="3:9" x14ac:dyDescent="0.35">
      <c r="D45" t="s">
        <v>42</v>
      </c>
      <c r="I45" s="2">
        <v>1000</v>
      </c>
    </row>
    <row r="46" spans="3:9" x14ac:dyDescent="0.35">
      <c r="D46" t="s">
        <v>43</v>
      </c>
      <c r="I46" s="2">
        <v>6000</v>
      </c>
    </row>
    <row r="47" spans="3:9" x14ac:dyDescent="0.35">
      <c r="D47" t="s">
        <v>44</v>
      </c>
      <c r="I47" s="2">
        <v>12000</v>
      </c>
    </row>
    <row r="48" spans="3:9" x14ac:dyDescent="0.35">
      <c r="D48" t="s">
        <v>45</v>
      </c>
      <c r="I48" s="2">
        <v>770</v>
      </c>
    </row>
    <row r="49" spans="3:9" x14ac:dyDescent="0.35">
      <c r="D49" t="s">
        <v>46</v>
      </c>
      <c r="I49" s="2">
        <v>385</v>
      </c>
    </row>
    <row r="50" spans="3:9" x14ac:dyDescent="0.35">
      <c r="D50" t="s">
        <v>47</v>
      </c>
      <c r="I50" s="2">
        <v>6545</v>
      </c>
    </row>
    <row r="51" spans="3:9" x14ac:dyDescent="0.35">
      <c r="D51" t="s">
        <v>145</v>
      </c>
      <c r="I51" s="2">
        <v>1500</v>
      </c>
    </row>
    <row r="52" spans="3:9" x14ac:dyDescent="0.35">
      <c r="C52" s="1" t="s">
        <v>48</v>
      </c>
      <c r="I52" s="3">
        <f>SUM(I36:I51)</f>
        <v>151265</v>
      </c>
    </row>
    <row r="53" spans="3:9" x14ac:dyDescent="0.35">
      <c r="C53" s="1" t="s">
        <v>49</v>
      </c>
    </row>
    <row r="54" spans="3:9" x14ac:dyDescent="0.35">
      <c r="C54" t="s">
        <v>50</v>
      </c>
      <c r="D54" t="s">
        <v>51</v>
      </c>
      <c r="I54" s="2">
        <v>500</v>
      </c>
    </row>
    <row r="55" spans="3:9" x14ac:dyDescent="0.35">
      <c r="C55" s="1" t="s">
        <v>52</v>
      </c>
      <c r="I55" s="3">
        <v>500</v>
      </c>
    </row>
    <row r="56" spans="3:9" x14ac:dyDescent="0.35">
      <c r="C56" s="1" t="s">
        <v>53</v>
      </c>
      <c r="I56" s="2"/>
    </row>
    <row r="57" spans="3:9" x14ac:dyDescent="0.35">
      <c r="D57" t="s">
        <v>54</v>
      </c>
      <c r="I57" s="2">
        <v>15000</v>
      </c>
    </row>
    <row r="58" spans="3:9" x14ac:dyDescent="0.35">
      <c r="D58" t="s">
        <v>55</v>
      </c>
      <c r="I58" s="2">
        <v>0</v>
      </c>
    </row>
    <row r="59" spans="3:9" x14ac:dyDescent="0.35">
      <c r="D59" t="s">
        <v>56</v>
      </c>
      <c r="I59" s="2">
        <v>0</v>
      </c>
    </row>
    <row r="60" spans="3:9" x14ac:dyDescent="0.35">
      <c r="D60" t="s">
        <v>57</v>
      </c>
      <c r="I60" s="2">
        <v>500</v>
      </c>
    </row>
    <row r="61" spans="3:9" x14ac:dyDescent="0.35">
      <c r="C61" s="1" t="s">
        <v>58</v>
      </c>
      <c r="I61" s="3">
        <f>SUM(I57:I60)</f>
        <v>15500</v>
      </c>
    </row>
    <row r="62" spans="3:9" x14ac:dyDescent="0.35">
      <c r="C62" s="1" t="s">
        <v>59</v>
      </c>
      <c r="I62" s="2"/>
    </row>
    <row r="63" spans="3:9" x14ac:dyDescent="0.35">
      <c r="D63" t="s">
        <v>60</v>
      </c>
      <c r="I63" s="2">
        <v>27000</v>
      </c>
    </row>
    <row r="64" spans="3:9" x14ac:dyDescent="0.35">
      <c r="D64" t="s">
        <v>61</v>
      </c>
      <c r="I64" s="2">
        <v>1200</v>
      </c>
    </row>
    <row r="65" spans="3:9" x14ac:dyDescent="0.35">
      <c r="C65" s="1" t="s">
        <v>62</v>
      </c>
      <c r="I65" s="3">
        <f>SUM(I63:I64)</f>
        <v>28200</v>
      </c>
    </row>
    <row r="66" spans="3:9" x14ac:dyDescent="0.35">
      <c r="C66" s="1" t="s">
        <v>63</v>
      </c>
      <c r="I66" s="2"/>
    </row>
    <row r="67" spans="3:9" x14ac:dyDescent="0.35">
      <c r="D67" t="s">
        <v>64</v>
      </c>
      <c r="I67" s="2">
        <v>21550</v>
      </c>
    </row>
    <row r="68" spans="3:9" x14ac:dyDescent="0.35">
      <c r="D68" t="s">
        <v>65</v>
      </c>
      <c r="I68" s="2">
        <v>500</v>
      </c>
    </row>
    <row r="69" spans="3:9" x14ac:dyDescent="0.35">
      <c r="C69" s="1" t="s">
        <v>66</v>
      </c>
      <c r="I69" s="3">
        <f>SUM(I67:I68)</f>
        <v>22050</v>
      </c>
    </row>
    <row r="70" spans="3:9" x14ac:dyDescent="0.35">
      <c r="C70" s="1" t="s">
        <v>67</v>
      </c>
      <c r="I70" s="2"/>
    </row>
    <row r="71" spans="3:9" x14ac:dyDescent="0.35">
      <c r="D71" t="s">
        <v>68</v>
      </c>
      <c r="I71" s="2">
        <v>26000</v>
      </c>
    </row>
    <row r="72" spans="3:9" x14ac:dyDescent="0.35">
      <c r="D72" t="s">
        <v>69</v>
      </c>
      <c r="I72" s="2">
        <v>200</v>
      </c>
    </row>
    <row r="73" spans="3:9" x14ac:dyDescent="0.35">
      <c r="D73" t="s">
        <v>70</v>
      </c>
      <c r="I73" s="2">
        <v>325</v>
      </c>
    </row>
    <row r="74" spans="3:9" x14ac:dyDescent="0.35">
      <c r="C74" s="1" t="s">
        <v>71</v>
      </c>
      <c r="I74" s="3">
        <f>SUM(I71:I73)</f>
        <v>26525</v>
      </c>
    </row>
    <row r="75" spans="3:9" x14ac:dyDescent="0.35">
      <c r="C75" s="1" t="s">
        <v>72</v>
      </c>
      <c r="D75" s="1"/>
    </row>
    <row r="76" spans="3:9" x14ac:dyDescent="0.35">
      <c r="D76" t="s">
        <v>73</v>
      </c>
      <c r="I76" s="2">
        <v>1500</v>
      </c>
    </row>
    <row r="77" spans="3:9" x14ac:dyDescent="0.35">
      <c r="D77" t="s">
        <v>74</v>
      </c>
      <c r="I77" s="2">
        <v>8000</v>
      </c>
    </row>
    <row r="78" spans="3:9" x14ac:dyDescent="0.35">
      <c r="C78" s="1" t="s">
        <v>75</v>
      </c>
      <c r="I78" s="3">
        <v>9500</v>
      </c>
    </row>
    <row r="79" spans="3:9" x14ac:dyDescent="0.35">
      <c r="C79" s="1" t="s">
        <v>76</v>
      </c>
    </row>
    <row r="80" spans="3:9" x14ac:dyDescent="0.35">
      <c r="D80" t="s">
        <v>77</v>
      </c>
      <c r="I80" s="2">
        <v>800</v>
      </c>
    </row>
    <row r="81" spans="4:9" x14ac:dyDescent="0.35">
      <c r="D81" t="s">
        <v>78</v>
      </c>
      <c r="I81" s="2">
        <v>150</v>
      </c>
    </row>
    <row r="82" spans="4:9" x14ac:dyDescent="0.35">
      <c r="D82" t="s">
        <v>79</v>
      </c>
      <c r="I82" s="2">
        <v>250</v>
      </c>
    </row>
    <row r="83" spans="4:9" x14ac:dyDescent="0.35">
      <c r="D83" t="s">
        <v>80</v>
      </c>
      <c r="I83" s="2">
        <v>150</v>
      </c>
    </row>
    <row r="84" spans="4:9" x14ac:dyDescent="0.35">
      <c r="D84" t="s">
        <v>81</v>
      </c>
      <c r="I84" s="2">
        <v>1200</v>
      </c>
    </row>
    <row r="85" spans="4:9" x14ac:dyDescent="0.35">
      <c r="D85" t="s">
        <v>82</v>
      </c>
      <c r="I85" s="2">
        <v>750</v>
      </c>
    </row>
    <row r="86" spans="4:9" x14ac:dyDescent="0.35">
      <c r="D86" t="s">
        <v>83</v>
      </c>
      <c r="I86" s="2">
        <v>4800</v>
      </c>
    </row>
    <row r="87" spans="4:9" x14ac:dyDescent="0.35">
      <c r="D87" t="s">
        <v>84</v>
      </c>
      <c r="I87" s="2">
        <v>500</v>
      </c>
    </row>
    <row r="88" spans="4:9" x14ac:dyDescent="0.35">
      <c r="D88" t="s">
        <v>85</v>
      </c>
      <c r="I88" s="2">
        <v>600</v>
      </c>
    </row>
    <row r="89" spans="4:9" x14ac:dyDescent="0.35">
      <c r="D89" t="s">
        <v>86</v>
      </c>
      <c r="I89" s="2">
        <v>500</v>
      </c>
    </row>
    <row r="90" spans="4:9" x14ac:dyDescent="0.35">
      <c r="D90" t="s">
        <v>87</v>
      </c>
      <c r="I90" s="2">
        <v>10000</v>
      </c>
    </row>
    <row r="91" spans="4:9" x14ac:dyDescent="0.35">
      <c r="D91" t="s">
        <v>88</v>
      </c>
      <c r="I91" s="2">
        <v>800</v>
      </c>
    </row>
    <row r="92" spans="4:9" x14ac:dyDescent="0.35">
      <c r="D92" t="s">
        <v>89</v>
      </c>
      <c r="I92" s="2">
        <v>100</v>
      </c>
    </row>
    <row r="93" spans="4:9" x14ac:dyDescent="0.35">
      <c r="D93" t="s">
        <v>90</v>
      </c>
      <c r="I93" s="2">
        <v>100</v>
      </c>
    </row>
    <row r="94" spans="4:9" x14ac:dyDescent="0.35">
      <c r="D94" t="s">
        <v>91</v>
      </c>
      <c r="I94" s="2">
        <v>200</v>
      </c>
    </row>
    <row r="95" spans="4:9" x14ac:dyDescent="0.35">
      <c r="D95" t="s">
        <v>92</v>
      </c>
      <c r="I95" s="2">
        <v>250</v>
      </c>
    </row>
    <row r="96" spans="4:9" x14ac:dyDescent="0.35">
      <c r="D96" t="s">
        <v>93</v>
      </c>
      <c r="I96" s="2">
        <v>7500</v>
      </c>
    </row>
    <row r="97" spans="3:9" x14ac:dyDescent="0.35">
      <c r="D97" t="s">
        <v>94</v>
      </c>
      <c r="I97" s="2">
        <v>200</v>
      </c>
    </row>
    <row r="98" spans="3:9" x14ac:dyDescent="0.35">
      <c r="D98" t="s">
        <v>95</v>
      </c>
      <c r="I98" s="2">
        <v>150</v>
      </c>
    </row>
    <row r="99" spans="3:9" x14ac:dyDescent="0.35">
      <c r="D99" t="s">
        <v>96</v>
      </c>
      <c r="I99" s="2">
        <v>100</v>
      </c>
    </row>
    <row r="100" spans="3:9" x14ac:dyDescent="0.35">
      <c r="D100" t="s">
        <v>97</v>
      </c>
      <c r="I100" s="2">
        <v>260</v>
      </c>
    </row>
    <row r="101" spans="3:9" x14ac:dyDescent="0.35">
      <c r="D101" t="s">
        <v>98</v>
      </c>
      <c r="I101" s="2">
        <v>100</v>
      </c>
    </row>
    <row r="102" spans="3:9" x14ac:dyDescent="0.35">
      <c r="D102" t="s">
        <v>99</v>
      </c>
      <c r="I102" s="2">
        <v>2500</v>
      </c>
    </row>
    <row r="103" spans="3:9" x14ac:dyDescent="0.35">
      <c r="D103" t="s">
        <v>100</v>
      </c>
      <c r="I103" s="2">
        <v>400</v>
      </c>
    </row>
    <row r="104" spans="3:9" x14ac:dyDescent="0.35">
      <c r="D104" t="s">
        <v>101</v>
      </c>
      <c r="I104" s="2">
        <v>100</v>
      </c>
    </row>
    <row r="105" spans="3:9" x14ac:dyDescent="0.35">
      <c r="D105" t="s">
        <v>102</v>
      </c>
      <c r="I105" s="2">
        <v>100</v>
      </c>
    </row>
    <row r="106" spans="3:9" x14ac:dyDescent="0.35">
      <c r="D106" t="s">
        <v>103</v>
      </c>
      <c r="I106" s="2">
        <v>500</v>
      </c>
    </row>
    <row r="107" spans="3:9" x14ac:dyDescent="0.35">
      <c r="D107" t="s">
        <v>104</v>
      </c>
      <c r="I107" s="2">
        <v>100</v>
      </c>
    </row>
    <row r="108" spans="3:9" x14ac:dyDescent="0.35">
      <c r="C108" s="1" t="s">
        <v>109</v>
      </c>
      <c r="I108" s="3">
        <f>SUM(I80:I107)</f>
        <v>33160</v>
      </c>
    </row>
    <row r="109" spans="3:9" x14ac:dyDescent="0.35">
      <c r="D109" s="1" t="s">
        <v>105</v>
      </c>
    </row>
    <row r="110" spans="3:9" x14ac:dyDescent="0.35">
      <c r="D110" t="s">
        <v>106</v>
      </c>
      <c r="I110" s="2">
        <v>17000</v>
      </c>
    </row>
    <row r="111" spans="3:9" x14ac:dyDescent="0.35">
      <c r="D111" t="s">
        <v>107</v>
      </c>
      <c r="I111" s="2">
        <v>48000</v>
      </c>
    </row>
    <row r="112" spans="3:9" x14ac:dyDescent="0.35">
      <c r="D112" s="1" t="s">
        <v>108</v>
      </c>
      <c r="I112" s="3">
        <f>SUM(I110:I111)</f>
        <v>65000</v>
      </c>
    </row>
    <row r="113" spans="3:9" x14ac:dyDescent="0.35">
      <c r="C113" s="1" t="s">
        <v>110</v>
      </c>
      <c r="I113" s="3">
        <f>SUM(I33+I52+I55+I61+I65+I69+I74+I78+I108+I112)</f>
        <v>351700</v>
      </c>
    </row>
    <row r="114" spans="3:9" x14ac:dyDescent="0.35">
      <c r="C114" s="1" t="s">
        <v>111</v>
      </c>
    </row>
    <row r="115" spans="3:9" x14ac:dyDescent="0.35">
      <c r="D115" t="s">
        <v>112</v>
      </c>
      <c r="I115" s="2">
        <v>1000</v>
      </c>
    </row>
    <row r="116" spans="3:9" x14ac:dyDescent="0.35">
      <c r="D116" t="s">
        <v>113</v>
      </c>
      <c r="I116" s="2">
        <v>1000</v>
      </c>
    </row>
    <row r="117" spans="3:9" x14ac:dyDescent="0.35">
      <c r="D117" t="s">
        <v>114</v>
      </c>
      <c r="I117" s="2">
        <v>1000</v>
      </c>
    </row>
    <row r="118" spans="3:9" x14ac:dyDescent="0.35">
      <c r="D118" t="s">
        <v>115</v>
      </c>
      <c r="I118" s="2">
        <v>500</v>
      </c>
    </row>
    <row r="119" spans="3:9" x14ac:dyDescent="0.35">
      <c r="D119" t="s">
        <v>116</v>
      </c>
      <c r="I119" s="2">
        <v>5000</v>
      </c>
    </row>
    <row r="120" spans="3:9" x14ac:dyDescent="0.35">
      <c r="C120" s="1" t="s">
        <v>117</v>
      </c>
      <c r="I120" s="3">
        <f>SUM(I115:I119)</f>
        <v>8500</v>
      </c>
    </row>
    <row r="121" spans="3:9" x14ac:dyDescent="0.35">
      <c r="C121" s="1" t="s">
        <v>118</v>
      </c>
      <c r="I121" s="2"/>
    </row>
    <row r="122" spans="3:9" x14ac:dyDescent="0.35">
      <c r="D122" t="s">
        <v>119</v>
      </c>
      <c r="I122" s="2">
        <v>3500</v>
      </c>
    </row>
    <row r="123" spans="3:9" x14ac:dyDescent="0.35">
      <c r="D123" t="s">
        <v>120</v>
      </c>
      <c r="I123" s="2">
        <v>200</v>
      </c>
    </row>
    <row r="124" spans="3:9" x14ac:dyDescent="0.35">
      <c r="D124" t="s">
        <v>123</v>
      </c>
      <c r="E124" t="s">
        <v>122</v>
      </c>
      <c r="I124" s="2">
        <v>200</v>
      </c>
    </row>
    <row r="125" spans="3:9" x14ac:dyDescent="0.35">
      <c r="D125" t="s">
        <v>121</v>
      </c>
      <c r="I125" s="2">
        <v>250</v>
      </c>
    </row>
    <row r="126" spans="3:9" x14ac:dyDescent="0.35">
      <c r="D126" t="s">
        <v>124</v>
      </c>
      <c r="I126" s="2">
        <v>150</v>
      </c>
    </row>
    <row r="127" spans="3:9" x14ac:dyDescent="0.35">
      <c r="C127" s="1" t="s">
        <v>125</v>
      </c>
      <c r="I127" s="3">
        <f>SUM(I122:I126)</f>
        <v>4300</v>
      </c>
    </row>
    <row r="128" spans="3:9" x14ac:dyDescent="0.35">
      <c r="C128" s="1" t="s">
        <v>126</v>
      </c>
      <c r="I128" s="2"/>
    </row>
    <row r="129" spans="3:9" x14ac:dyDescent="0.35">
      <c r="D129" t="s">
        <v>127</v>
      </c>
      <c r="I129" s="2">
        <v>11000</v>
      </c>
    </row>
    <row r="130" spans="3:9" x14ac:dyDescent="0.35">
      <c r="C130" s="1" t="s">
        <v>128</v>
      </c>
      <c r="I130" s="3">
        <v>11000</v>
      </c>
    </row>
    <row r="131" spans="3:9" x14ac:dyDescent="0.35">
      <c r="C131" s="1" t="s">
        <v>129</v>
      </c>
      <c r="I131" s="2"/>
    </row>
    <row r="132" spans="3:9" x14ac:dyDescent="0.35">
      <c r="D132" t="s">
        <v>130</v>
      </c>
      <c r="I132" s="2">
        <v>250</v>
      </c>
    </row>
    <row r="133" spans="3:9" x14ac:dyDescent="0.35">
      <c r="D133" t="s">
        <v>131</v>
      </c>
      <c r="I133" s="2">
        <v>200</v>
      </c>
    </row>
    <row r="134" spans="3:9" x14ac:dyDescent="0.35">
      <c r="C134" s="1" t="s">
        <v>132</v>
      </c>
      <c r="I134" s="3">
        <v>450</v>
      </c>
    </row>
    <row r="135" spans="3:9" x14ac:dyDescent="0.35">
      <c r="C135" s="1" t="s">
        <v>133</v>
      </c>
    </row>
    <row r="136" spans="3:9" x14ac:dyDescent="0.35">
      <c r="D136" t="s">
        <v>134</v>
      </c>
      <c r="I136" s="2">
        <v>250</v>
      </c>
    </row>
    <row r="137" spans="3:9" x14ac:dyDescent="0.35">
      <c r="D137" t="s">
        <v>135</v>
      </c>
      <c r="I137" s="2">
        <v>500</v>
      </c>
    </row>
    <row r="138" spans="3:9" x14ac:dyDescent="0.35">
      <c r="D138" t="s">
        <v>136</v>
      </c>
      <c r="I138" s="2">
        <v>300</v>
      </c>
    </row>
    <row r="139" spans="3:9" x14ac:dyDescent="0.35">
      <c r="C139" s="1" t="s">
        <v>137</v>
      </c>
      <c r="I139" s="3">
        <v>1050</v>
      </c>
    </row>
    <row r="140" spans="3:9" x14ac:dyDescent="0.35">
      <c r="C140" s="1" t="s">
        <v>138</v>
      </c>
    </row>
    <row r="141" spans="3:9" x14ac:dyDescent="0.35">
      <c r="D141" t="s">
        <v>139</v>
      </c>
      <c r="I141" s="2">
        <v>5000</v>
      </c>
    </row>
    <row r="142" spans="3:9" x14ac:dyDescent="0.35">
      <c r="D142" t="s">
        <v>140</v>
      </c>
      <c r="I142" s="2">
        <v>1500</v>
      </c>
    </row>
    <row r="143" spans="3:9" x14ac:dyDescent="0.35">
      <c r="D143" t="s">
        <v>141</v>
      </c>
      <c r="I143" s="2">
        <v>5000</v>
      </c>
    </row>
    <row r="144" spans="3:9" x14ac:dyDescent="0.35">
      <c r="C144" s="1" t="s">
        <v>142</v>
      </c>
      <c r="I144" s="3">
        <f>SUM(I141:I143)</f>
        <v>11500</v>
      </c>
    </row>
    <row r="146" spans="3:9" x14ac:dyDescent="0.35">
      <c r="C146" s="1" t="s">
        <v>143</v>
      </c>
      <c r="I146" s="3">
        <v>388800</v>
      </c>
    </row>
    <row r="148" spans="3:9" x14ac:dyDescent="0.35">
      <c r="C148" s="1" t="s">
        <v>144</v>
      </c>
      <c r="I148" s="3">
        <v>96370</v>
      </c>
    </row>
  </sheetData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8D14C-FC21-49BA-A822-A65B980E4729}">
  <dimension ref="A1:H147"/>
  <sheetViews>
    <sheetView workbookViewId="0">
      <selection activeCell="A3" sqref="A3:H151"/>
    </sheetView>
  </sheetViews>
  <sheetFormatPr defaultRowHeight="14.5" x14ac:dyDescent="0.35"/>
  <cols>
    <col min="8" max="8" width="11.6328125" customWidth="1"/>
  </cols>
  <sheetData>
    <row r="1" spans="1:8" x14ac:dyDescent="0.35">
      <c r="D1" t="s">
        <v>147</v>
      </c>
      <c r="G1" t="s">
        <v>148</v>
      </c>
    </row>
    <row r="3" spans="1:8" x14ac:dyDescent="0.35">
      <c r="A3" s="1" t="s">
        <v>1</v>
      </c>
    </row>
    <row r="4" spans="1:8" x14ac:dyDescent="0.35">
      <c r="B4" t="s">
        <v>2</v>
      </c>
    </row>
    <row r="5" spans="1:8" x14ac:dyDescent="0.35">
      <c r="C5" t="s">
        <v>7</v>
      </c>
      <c r="H5" s="2">
        <v>1000</v>
      </c>
    </row>
    <row r="6" spans="1:8" x14ac:dyDescent="0.35">
      <c r="C6" t="s">
        <v>3</v>
      </c>
      <c r="H6" s="2">
        <v>185000</v>
      </c>
    </row>
    <row r="7" spans="1:8" x14ac:dyDescent="0.35">
      <c r="C7" t="s">
        <v>9</v>
      </c>
      <c r="H7" s="2">
        <v>4800</v>
      </c>
    </row>
    <row r="8" spans="1:8" x14ac:dyDescent="0.35">
      <c r="C8" t="s">
        <v>8</v>
      </c>
      <c r="H8" s="2">
        <v>3600</v>
      </c>
    </row>
    <row r="9" spans="1:8" x14ac:dyDescent="0.35">
      <c r="C9" t="s">
        <v>10</v>
      </c>
      <c r="H9" s="2">
        <v>500</v>
      </c>
    </row>
    <row r="10" spans="1:8" x14ac:dyDescent="0.35">
      <c r="B10" s="1" t="s">
        <v>11</v>
      </c>
      <c r="H10" s="3">
        <f>SUM(H5:H9)</f>
        <v>194900</v>
      </c>
    </row>
    <row r="11" spans="1:8" x14ac:dyDescent="0.35">
      <c r="B11" t="s">
        <v>4</v>
      </c>
      <c r="H11" s="2"/>
    </row>
    <row r="12" spans="1:8" x14ac:dyDescent="0.35">
      <c r="C12" t="s">
        <v>6</v>
      </c>
      <c r="H12" s="2">
        <v>2000</v>
      </c>
    </row>
    <row r="13" spans="1:8" x14ac:dyDescent="0.35">
      <c r="C13" t="s">
        <v>12</v>
      </c>
      <c r="H13" s="2">
        <v>8350</v>
      </c>
    </row>
    <row r="14" spans="1:8" x14ac:dyDescent="0.35">
      <c r="B14" s="1" t="s">
        <v>13</v>
      </c>
      <c r="H14" s="3">
        <v>10350</v>
      </c>
    </row>
    <row r="15" spans="1:8" x14ac:dyDescent="0.35">
      <c r="B15" t="s">
        <v>5</v>
      </c>
      <c r="H15" s="2"/>
    </row>
    <row r="16" spans="1:8" x14ac:dyDescent="0.35">
      <c r="C16" t="s">
        <v>14</v>
      </c>
      <c r="H16" s="2">
        <v>72000</v>
      </c>
    </row>
    <row r="17" spans="1:8" x14ac:dyDescent="0.35">
      <c r="C17" t="s">
        <v>15</v>
      </c>
      <c r="H17" s="2">
        <v>8400</v>
      </c>
    </row>
    <row r="18" spans="1:8" x14ac:dyDescent="0.35">
      <c r="C18" t="s">
        <v>16</v>
      </c>
      <c r="H18" s="2">
        <v>3600</v>
      </c>
    </row>
    <row r="19" spans="1:8" x14ac:dyDescent="0.35">
      <c r="C19" t="s">
        <v>17</v>
      </c>
      <c r="H19" s="2">
        <v>150000</v>
      </c>
    </row>
    <row r="20" spans="1:8" x14ac:dyDescent="0.35">
      <c r="C20" t="s">
        <v>18</v>
      </c>
      <c r="H20" s="2">
        <v>10000</v>
      </c>
    </row>
    <row r="21" spans="1:8" x14ac:dyDescent="0.35">
      <c r="C21" t="s">
        <v>19</v>
      </c>
      <c r="H21" s="2">
        <v>9600</v>
      </c>
    </row>
    <row r="22" spans="1:8" x14ac:dyDescent="0.35">
      <c r="C22" t="s">
        <v>20</v>
      </c>
      <c r="H22" s="2">
        <v>24000</v>
      </c>
    </row>
    <row r="23" spans="1:8" x14ac:dyDescent="0.35">
      <c r="B23" s="1" t="s">
        <v>21</v>
      </c>
      <c r="H23" s="3">
        <f>SUM(H16:H22)</f>
        <v>277600</v>
      </c>
    </row>
    <row r="24" spans="1:8" x14ac:dyDescent="0.35">
      <c r="B24" t="s">
        <v>22</v>
      </c>
      <c r="H24" s="2"/>
    </row>
    <row r="25" spans="1:8" x14ac:dyDescent="0.35">
      <c r="C25" t="s">
        <v>23</v>
      </c>
      <c r="H25" s="2">
        <v>1950</v>
      </c>
    </row>
    <row r="26" spans="1:8" x14ac:dyDescent="0.35">
      <c r="C26" t="s">
        <v>24</v>
      </c>
      <c r="H26" s="2">
        <v>370</v>
      </c>
    </row>
    <row r="27" spans="1:8" x14ac:dyDescent="0.35">
      <c r="B27" s="1" t="s">
        <v>25</v>
      </c>
      <c r="H27" s="3">
        <f>SUM(H25:H26)</f>
        <v>2320</v>
      </c>
    </row>
    <row r="28" spans="1:8" x14ac:dyDescent="0.35">
      <c r="H28" s="2"/>
    </row>
    <row r="29" spans="1:8" x14ac:dyDescent="0.35">
      <c r="A29" s="1" t="s">
        <v>26</v>
      </c>
      <c r="H29" s="3">
        <f>SUM(H10+H14+H23+H27)</f>
        <v>485170</v>
      </c>
    </row>
    <row r="31" spans="1:8" x14ac:dyDescent="0.35">
      <c r="A31" s="1" t="s">
        <v>27</v>
      </c>
    </row>
    <row r="32" spans="1:8" x14ac:dyDescent="0.35">
      <c r="B32" t="s">
        <v>28</v>
      </c>
    </row>
    <row r="33" spans="2:8" x14ac:dyDescent="0.35">
      <c r="B33" t="s">
        <v>29</v>
      </c>
    </row>
    <row r="34" spans="2:8" x14ac:dyDescent="0.35">
      <c r="C34" t="s">
        <v>30</v>
      </c>
      <c r="H34" s="3">
        <v>300</v>
      </c>
    </row>
    <row r="35" spans="2:8" x14ac:dyDescent="0.35">
      <c r="B35" t="s">
        <v>31</v>
      </c>
      <c r="H35" s="2"/>
    </row>
    <row r="36" spans="2:8" x14ac:dyDescent="0.35">
      <c r="C36" t="s">
        <v>32</v>
      </c>
      <c r="H36" s="2">
        <v>32000</v>
      </c>
    </row>
    <row r="37" spans="2:8" x14ac:dyDescent="0.35">
      <c r="C37" t="s">
        <v>33</v>
      </c>
      <c r="H37" s="2">
        <v>45000</v>
      </c>
    </row>
    <row r="38" spans="2:8" x14ac:dyDescent="0.35">
      <c r="C38" t="s">
        <v>34</v>
      </c>
      <c r="H38" s="2">
        <v>31011</v>
      </c>
    </row>
    <row r="39" spans="2:8" x14ac:dyDescent="0.35">
      <c r="C39" t="s">
        <v>35</v>
      </c>
      <c r="H39" s="2">
        <v>1554</v>
      </c>
    </row>
    <row r="40" spans="2:8" x14ac:dyDescent="0.35">
      <c r="C40" t="s">
        <v>36</v>
      </c>
      <c r="H40" s="2">
        <v>5000</v>
      </c>
    </row>
    <row r="41" spans="2:8" x14ac:dyDescent="0.35">
      <c r="C41" t="s">
        <v>37</v>
      </c>
      <c r="D41" t="s">
        <v>38</v>
      </c>
      <c r="H41" s="2">
        <v>2000</v>
      </c>
    </row>
    <row r="42" spans="2:8" x14ac:dyDescent="0.35">
      <c r="C42" t="s">
        <v>39</v>
      </c>
      <c r="H42" s="2">
        <v>2500</v>
      </c>
    </row>
    <row r="43" spans="2:8" x14ac:dyDescent="0.35">
      <c r="C43" t="s">
        <v>40</v>
      </c>
      <c r="H43" s="2">
        <v>1500</v>
      </c>
    </row>
    <row r="44" spans="2:8" x14ac:dyDescent="0.35">
      <c r="C44" t="s">
        <v>41</v>
      </c>
      <c r="H44" s="2">
        <v>2500</v>
      </c>
    </row>
    <row r="45" spans="2:8" x14ac:dyDescent="0.35">
      <c r="C45" t="s">
        <v>42</v>
      </c>
      <c r="H45" s="2">
        <v>1000</v>
      </c>
    </row>
    <row r="46" spans="2:8" x14ac:dyDescent="0.35">
      <c r="C46" t="s">
        <v>43</v>
      </c>
      <c r="H46" s="2">
        <v>6000</v>
      </c>
    </row>
    <row r="47" spans="2:8" x14ac:dyDescent="0.35">
      <c r="C47" t="s">
        <v>44</v>
      </c>
      <c r="H47" s="2">
        <v>12000</v>
      </c>
    </row>
    <row r="48" spans="2:8" x14ac:dyDescent="0.35">
      <c r="C48" t="s">
        <v>45</v>
      </c>
      <c r="H48" s="2">
        <v>770</v>
      </c>
    </row>
    <row r="49" spans="2:8" x14ac:dyDescent="0.35">
      <c r="C49" t="s">
        <v>46</v>
      </c>
      <c r="H49" s="2">
        <v>385</v>
      </c>
    </row>
    <row r="50" spans="2:8" x14ac:dyDescent="0.35">
      <c r="C50" t="s">
        <v>47</v>
      </c>
      <c r="H50" s="2">
        <v>6545</v>
      </c>
    </row>
    <row r="51" spans="2:8" x14ac:dyDescent="0.35">
      <c r="C51" t="s">
        <v>145</v>
      </c>
      <c r="H51" s="2">
        <v>1500</v>
      </c>
    </row>
    <row r="52" spans="2:8" x14ac:dyDescent="0.35">
      <c r="B52" s="1" t="s">
        <v>48</v>
      </c>
      <c r="H52" s="3">
        <f>SUM(H36:H51)</f>
        <v>151265</v>
      </c>
    </row>
    <row r="53" spans="2:8" x14ac:dyDescent="0.35">
      <c r="B53" s="1" t="s">
        <v>49</v>
      </c>
    </row>
    <row r="54" spans="2:8" x14ac:dyDescent="0.35">
      <c r="B54" t="s">
        <v>50</v>
      </c>
      <c r="C54" t="s">
        <v>51</v>
      </c>
      <c r="H54" s="2">
        <v>500</v>
      </c>
    </row>
    <row r="55" spans="2:8" x14ac:dyDescent="0.35">
      <c r="B55" s="1" t="s">
        <v>52</v>
      </c>
      <c r="H55" s="3">
        <v>500</v>
      </c>
    </row>
    <row r="56" spans="2:8" x14ac:dyDescent="0.35">
      <c r="B56" s="1" t="s">
        <v>53</v>
      </c>
      <c r="H56" s="2"/>
    </row>
    <row r="57" spans="2:8" x14ac:dyDescent="0.35">
      <c r="C57" t="s">
        <v>54</v>
      </c>
      <c r="H57" s="2">
        <v>15000</v>
      </c>
    </row>
    <row r="58" spans="2:8" x14ac:dyDescent="0.35">
      <c r="C58" t="s">
        <v>55</v>
      </c>
      <c r="H58" s="2">
        <v>1000</v>
      </c>
    </row>
    <row r="59" spans="2:8" x14ac:dyDescent="0.35">
      <c r="C59" t="s">
        <v>56</v>
      </c>
      <c r="H59" s="2">
        <v>1000</v>
      </c>
    </row>
    <row r="60" spans="2:8" x14ac:dyDescent="0.35">
      <c r="C60" t="s">
        <v>57</v>
      </c>
      <c r="H60" s="2">
        <v>500</v>
      </c>
    </row>
    <row r="61" spans="2:8" x14ac:dyDescent="0.35">
      <c r="B61" s="1" t="s">
        <v>58</v>
      </c>
      <c r="H61" s="3">
        <f>SUM(H57:H60)</f>
        <v>17500</v>
      </c>
    </row>
    <row r="62" spans="2:8" x14ac:dyDescent="0.35">
      <c r="B62" s="1" t="s">
        <v>59</v>
      </c>
      <c r="H62" s="2"/>
    </row>
    <row r="63" spans="2:8" x14ac:dyDescent="0.35">
      <c r="C63" t="s">
        <v>60</v>
      </c>
      <c r="H63" s="2">
        <v>27000</v>
      </c>
    </row>
    <row r="64" spans="2:8" x14ac:dyDescent="0.35">
      <c r="C64" t="s">
        <v>61</v>
      </c>
      <c r="H64" s="2">
        <v>1200</v>
      </c>
    </row>
    <row r="65" spans="2:8" x14ac:dyDescent="0.35">
      <c r="B65" s="1" t="s">
        <v>62</v>
      </c>
      <c r="H65" s="3">
        <f>SUM(H63:H64)</f>
        <v>28200</v>
      </c>
    </row>
    <row r="66" spans="2:8" x14ac:dyDescent="0.35">
      <c r="B66" s="1" t="s">
        <v>63</v>
      </c>
      <c r="H66" s="2"/>
    </row>
    <row r="67" spans="2:8" x14ac:dyDescent="0.35">
      <c r="C67" t="s">
        <v>64</v>
      </c>
      <c r="H67" s="2">
        <v>21550</v>
      </c>
    </row>
    <row r="68" spans="2:8" x14ac:dyDescent="0.35">
      <c r="C68" t="s">
        <v>65</v>
      </c>
      <c r="H68" s="2">
        <v>500</v>
      </c>
    </row>
    <row r="69" spans="2:8" x14ac:dyDescent="0.35">
      <c r="B69" s="1" t="s">
        <v>66</v>
      </c>
      <c r="H69" s="3">
        <f>SUM(H67:H68)</f>
        <v>22050</v>
      </c>
    </row>
    <row r="70" spans="2:8" x14ac:dyDescent="0.35">
      <c r="B70" s="1" t="s">
        <v>67</v>
      </c>
      <c r="H70" s="2"/>
    </row>
    <row r="71" spans="2:8" x14ac:dyDescent="0.35">
      <c r="C71" t="s">
        <v>68</v>
      </c>
      <c r="H71" s="2">
        <v>26000</v>
      </c>
    </row>
    <row r="72" spans="2:8" x14ac:dyDescent="0.35">
      <c r="C72" t="s">
        <v>69</v>
      </c>
      <c r="H72" s="2">
        <v>200</v>
      </c>
    </row>
    <row r="73" spans="2:8" x14ac:dyDescent="0.35">
      <c r="C73" t="s">
        <v>70</v>
      </c>
      <c r="H73" s="2">
        <v>325</v>
      </c>
    </row>
    <row r="74" spans="2:8" x14ac:dyDescent="0.35">
      <c r="B74" s="1" t="s">
        <v>71</v>
      </c>
      <c r="H74" s="3">
        <f>SUM(H71:H73)</f>
        <v>26525</v>
      </c>
    </row>
    <row r="75" spans="2:8" x14ac:dyDescent="0.35">
      <c r="B75" s="1" t="s">
        <v>72</v>
      </c>
      <c r="C75" s="1"/>
    </row>
    <row r="76" spans="2:8" x14ac:dyDescent="0.35">
      <c r="C76" t="s">
        <v>73</v>
      </c>
      <c r="H76" s="2">
        <v>1500</v>
      </c>
    </row>
    <row r="77" spans="2:8" x14ac:dyDescent="0.35">
      <c r="C77" t="s">
        <v>74</v>
      </c>
      <c r="H77" s="2">
        <v>8000</v>
      </c>
    </row>
    <row r="78" spans="2:8" x14ac:dyDescent="0.35">
      <c r="B78" s="1" t="s">
        <v>75</v>
      </c>
      <c r="H78" s="3">
        <v>9500</v>
      </c>
    </row>
    <row r="79" spans="2:8" x14ac:dyDescent="0.35">
      <c r="B79" s="1" t="s">
        <v>76</v>
      </c>
    </row>
    <row r="80" spans="2:8" x14ac:dyDescent="0.35">
      <c r="C80" t="s">
        <v>77</v>
      </c>
      <c r="H80" s="2">
        <v>800</v>
      </c>
    </row>
    <row r="81" spans="3:8" x14ac:dyDescent="0.35">
      <c r="C81" t="s">
        <v>78</v>
      </c>
      <c r="H81" s="2">
        <v>150</v>
      </c>
    </row>
    <row r="82" spans="3:8" x14ac:dyDescent="0.35">
      <c r="C82" t="s">
        <v>79</v>
      </c>
      <c r="H82" s="2">
        <v>250</v>
      </c>
    </row>
    <row r="83" spans="3:8" x14ac:dyDescent="0.35">
      <c r="C83" t="s">
        <v>80</v>
      </c>
      <c r="H83" s="2">
        <v>150</v>
      </c>
    </row>
    <row r="84" spans="3:8" x14ac:dyDescent="0.35">
      <c r="C84" t="s">
        <v>81</v>
      </c>
      <c r="H84" s="2">
        <v>1200</v>
      </c>
    </row>
    <row r="85" spans="3:8" x14ac:dyDescent="0.35">
      <c r="C85" t="s">
        <v>82</v>
      </c>
      <c r="H85" s="2">
        <v>750</v>
      </c>
    </row>
    <row r="86" spans="3:8" x14ac:dyDescent="0.35">
      <c r="C86" t="s">
        <v>83</v>
      </c>
      <c r="H86" s="2">
        <v>4800</v>
      </c>
    </row>
    <row r="87" spans="3:8" x14ac:dyDescent="0.35">
      <c r="C87" t="s">
        <v>84</v>
      </c>
      <c r="H87" s="2">
        <v>500</v>
      </c>
    </row>
    <row r="88" spans="3:8" x14ac:dyDescent="0.35">
      <c r="C88" t="s">
        <v>85</v>
      </c>
      <c r="H88" s="2">
        <v>600</v>
      </c>
    </row>
    <row r="89" spans="3:8" x14ac:dyDescent="0.35">
      <c r="C89" t="s">
        <v>86</v>
      </c>
      <c r="H89" s="2">
        <v>500</v>
      </c>
    </row>
    <row r="90" spans="3:8" x14ac:dyDescent="0.35">
      <c r="C90" t="s">
        <v>87</v>
      </c>
      <c r="H90" s="2">
        <v>10000</v>
      </c>
    </row>
    <row r="91" spans="3:8" x14ac:dyDescent="0.35">
      <c r="C91" t="s">
        <v>88</v>
      </c>
      <c r="H91" s="2">
        <v>800</v>
      </c>
    </row>
    <row r="92" spans="3:8" x14ac:dyDescent="0.35">
      <c r="C92" t="s">
        <v>89</v>
      </c>
      <c r="H92" s="2">
        <v>100</v>
      </c>
    </row>
    <row r="93" spans="3:8" x14ac:dyDescent="0.35">
      <c r="C93" t="s">
        <v>90</v>
      </c>
      <c r="H93" s="2">
        <v>100</v>
      </c>
    </row>
    <row r="94" spans="3:8" x14ac:dyDescent="0.35">
      <c r="C94" t="s">
        <v>91</v>
      </c>
      <c r="H94" s="2">
        <v>200</v>
      </c>
    </row>
    <row r="95" spans="3:8" x14ac:dyDescent="0.35">
      <c r="C95" t="s">
        <v>92</v>
      </c>
      <c r="H95" s="2">
        <v>250</v>
      </c>
    </row>
    <row r="96" spans="3:8" x14ac:dyDescent="0.35">
      <c r="C96" t="s">
        <v>93</v>
      </c>
      <c r="H96" s="2">
        <v>7500</v>
      </c>
    </row>
    <row r="97" spans="2:8" x14ac:dyDescent="0.35">
      <c r="C97" t="s">
        <v>94</v>
      </c>
      <c r="H97" s="2">
        <v>200</v>
      </c>
    </row>
    <row r="98" spans="2:8" x14ac:dyDescent="0.35">
      <c r="C98" t="s">
        <v>95</v>
      </c>
      <c r="H98" s="2">
        <v>150</v>
      </c>
    </row>
    <row r="99" spans="2:8" x14ac:dyDescent="0.35">
      <c r="C99" t="s">
        <v>96</v>
      </c>
      <c r="H99" s="2">
        <v>100</v>
      </c>
    </row>
    <row r="100" spans="2:8" x14ac:dyDescent="0.35">
      <c r="C100" t="s">
        <v>97</v>
      </c>
      <c r="H100" s="2">
        <v>260</v>
      </c>
    </row>
    <row r="101" spans="2:8" x14ac:dyDescent="0.35">
      <c r="C101" t="s">
        <v>98</v>
      </c>
      <c r="H101" s="2">
        <v>100</v>
      </c>
    </row>
    <row r="102" spans="2:8" x14ac:dyDescent="0.35">
      <c r="C102" t="s">
        <v>99</v>
      </c>
      <c r="H102" s="2">
        <v>2500</v>
      </c>
    </row>
    <row r="103" spans="2:8" x14ac:dyDescent="0.35">
      <c r="C103" t="s">
        <v>100</v>
      </c>
      <c r="H103" s="2">
        <v>400</v>
      </c>
    </row>
    <row r="104" spans="2:8" x14ac:dyDescent="0.35">
      <c r="C104" t="s">
        <v>101</v>
      </c>
      <c r="H104" s="2">
        <v>100</v>
      </c>
    </row>
    <row r="105" spans="2:8" x14ac:dyDescent="0.35">
      <c r="C105" t="s">
        <v>102</v>
      </c>
      <c r="H105" s="2">
        <v>100</v>
      </c>
    </row>
    <row r="106" spans="2:8" x14ac:dyDescent="0.35">
      <c r="C106" t="s">
        <v>103</v>
      </c>
      <c r="H106" s="2">
        <v>500</v>
      </c>
    </row>
    <row r="107" spans="2:8" x14ac:dyDescent="0.35">
      <c r="C107" t="s">
        <v>104</v>
      </c>
      <c r="H107" s="2">
        <v>100</v>
      </c>
    </row>
    <row r="108" spans="2:8" x14ac:dyDescent="0.35">
      <c r="B108" s="1" t="s">
        <v>109</v>
      </c>
      <c r="H108" s="3">
        <f>SUM(H80:H107)</f>
        <v>33160</v>
      </c>
    </row>
    <row r="109" spans="2:8" x14ac:dyDescent="0.35">
      <c r="C109" s="1" t="s">
        <v>105</v>
      </c>
    </row>
    <row r="110" spans="2:8" x14ac:dyDescent="0.35">
      <c r="C110" t="s">
        <v>106</v>
      </c>
      <c r="H110" s="2">
        <v>17000</v>
      </c>
    </row>
    <row r="111" spans="2:8" x14ac:dyDescent="0.35">
      <c r="C111" t="s">
        <v>107</v>
      </c>
      <c r="H111" s="2">
        <v>48000</v>
      </c>
    </row>
    <row r="112" spans="2:8" x14ac:dyDescent="0.35">
      <c r="C112" s="1" t="s">
        <v>108</v>
      </c>
      <c r="H112" s="3">
        <f>SUM(H110:H111)</f>
        <v>65000</v>
      </c>
    </row>
    <row r="113" spans="2:8" x14ac:dyDescent="0.35">
      <c r="B113" s="1" t="s">
        <v>110</v>
      </c>
      <c r="H113" s="3">
        <f>SUM(H34+H52+H55+H61+H65+H69+H74+H78+H108+H112)</f>
        <v>354000</v>
      </c>
    </row>
    <row r="114" spans="2:8" x14ac:dyDescent="0.35">
      <c r="B114" s="1" t="s">
        <v>111</v>
      </c>
    </row>
    <row r="115" spans="2:8" x14ac:dyDescent="0.35">
      <c r="C115" t="s">
        <v>113</v>
      </c>
      <c r="H115" s="2">
        <v>1000</v>
      </c>
    </row>
    <row r="116" spans="2:8" x14ac:dyDescent="0.35">
      <c r="C116" t="s">
        <v>114</v>
      </c>
      <c r="H116" s="2">
        <v>5000</v>
      </c>
    </row>
    <row r="117" spans="2:8" x14ac:dyDescent="0.35">
      <c r="C117" t="s">
        <v>116</v>
      </c>
      <c r="H117" s="2">
        <v>5000</v>
      </c>
    </row>
    <row r="118" spans="2:8" x14ac:dyDescent="0.35">
      <c r="B118" s="1" t="s">
        <v>117</v>
      </c>
      <c r="H118" s="3">
        <f>SUM(H115:H117)</f>
        <v>11000</v>
      </c>
    </row>
    <row r="119" spans="2:8" x14ac:dyDescent="0.35">
      <c r="B119" s="1" t="s">
        <v>118</v>
      </c>
      <c r="H119" s="2"/>
    </row>
    <row r="120" spans="2:8" x14ac:dyDescent="0.35">
      <c r="C120" t="s">
        <v>119</v>
      </c>
      <c r="H120" s="2">
        <v>3500</v>
      </c>
    </row>
    <row r="121" spans="2:8" x14ac:dyDescent="0.35">
      <c r="C121" t="s">
        <v>120</v>
      </c>
      <c r="H121" s="2">
        <v>200</v>
      </c>
    </row>
    <row r="122" spans="2:8" x14ac:dyDescent="0.35">
      <c r="C122" t="s">
        <v>150</v>
      </c>
      <c r="D122" t="s">
        <v>122</v>
      </c>
      <c r="H122" s="2">
        <v>200</v>
      </c>
    </row>
    <row r="123" spans="2:8" x14ac:dyDescent="0.35">
      <c r="C123" t="s">
        <v>121</v>
      </c>
      <c r="H123" s="2">
        <v>250</v>
      </c>
    </row>
    <row r="124" spans="2:8" x14ac:dyDescent="0.35">
      <c r="C124" t="s">
        <v>124</v>
      </c>
      <c r="H124" s="2">
        <v>150</v>
      </c>
    </row>
    <row r="125" spans="2:8" x14ac:dyDescent="0.35">
      <c r="B125" s="1" t="s">
        <v>125</v>
      </c>
      <c r="H125" s="3">
        <f>SUM(H120:H124)</f>
        <v>4300</v>
      </c>
    </row>
    <row r="126" spans="2:8" x14ac:dyDescent="0.35">
      <c r="B126" s="1" t="s">
        <v>126</v>
      </c>
      <c r="H126" s="2"/>
    </row>
    <row r="127" spans="2:8" x14ac:dyDescent="0.35">
      <c r="C127" t="s">
        <v>127</v>
      </c>
      <c r="H127" s="2">
        <v>11000</v>
      </c>
    </row>
    <row r="128" spans="2:8" x14ac:dyDescent="0.35">
      <c r="B128" s="1" t="s">
        <v>128</v>
      </c>
      <c r="H128" s="3">
        <v>11000</v>
      </c>
    </row>
    <row r="129" spans="2:8" x14ac:dyDescent="0.35">
      <c r="B129" s="1" t="s">
        <v>129</v>
      </c>
      <c r="H129" s="2"/>
    </row>
    <row r="130" spans="2:8" x14ac:dyDescent="0.35">
      <c r="C130" t="s">
        <v>131</v>
      </c>
      <c r="H130" s="2">
        <v>200</v>
      </c>
    </row>
    <row r="131" spans="2:8" x14ac:dyDescent="0.35">
      <c r="C131" t="s">
        <v>149</v>
      </c>
      <c r="H131" s="2">
        <v>750</v>
      </c>
    </row>
    <row r="132" spans="2:8" x14ac:dyDescent="0.35">
      <c r="B132" s="1" t="s">
        <v>132</v>
      </c>
      <c r="H132" s="3">
        <v>950</v>
      </c>
    </row>
    <row r="133" spans="2:8" x14ac:dyDescent="0.35">
      <c r="B133" s="1" t="s">
        <v>133</v>
      </c>
    </row>
    <row r="134" spans="2:8" x14ac:dyDescent="0.35">
      <c r="B134" s="1"/>
      <c r="C134" t="s">
        <v>130</v>
      </c>
      <c r="H134" s="2">
        <v>250</v>
      </c>
    </row>
    <row r="135" spans="2:8" x14ac:dyDescent="0.35">
      <c r="C135" t="s">
        <v>134</v>
      </c>
      <c r="H135" s="2">
        <v>250</v>
      </c>
    </row>
    <row r="136" spans="2:8" x14ac:dyDescent="0.35">
      <c r="C136" t="s">
        <v>135</v>
      </c>
      <c r="H136" s="2">
        <v>500</v>
      </c>
    </row>
    <row r="137" spans="2:8" x14ac:dyDescent="0.35">
      <c r="C137" t="s">
        <v>136</v>
      </c>
      <c r="H137" s="2">
        <v>300</v>
      </c>
    </row>
    <row r="138" spans="2:8" x14ac:dyDescent="0.35">
      <c r="B138" s="1" t="s">
        <v>137</v>
      </c>
      <c r="H138" s="3">
        <v>1300</v>
      </c>
    </row>
    <row r="139" spans="2:8" x14ac:dyDescent="0.35">
      <c r="B139" s="1" t="s">
        <v>138</v>
      </c>
    </row>
    <row r="140" spans="2:8" x14ac:dyDescent="0.35">
      <c r="C140" t="s">
        <v>139</v>
      </c>
      <c r="H140" s="2">
        <v>5000</v>
      </c>
    </row>
    <row r="141" spans="2:8" x14ac:dyDescent="0.35">
      <c r="C141" t="s">
        <v>140</v>
      </c>
      <c r="H141" s="2">
        <v>1500</v>
      </c>
    </row>
    <row r="142" spans="2:8" x14ac:dyDescent="0.35">
      <c r="C142" t="s">
        <v>141</v>
      </c>
      <c r="H142" s="2">
        <v>5000</v>
      </c>
    </row>
    <row r="143" spans="2:8" x14ac:dyDescent="0.35">
      <c r="B143" s="1" t="s">
        <v>142</v>
      </c>
      <c r="H143" s="3">
        <f>SUM(H140:H142)</f>
        <v>11500</v>
      </c>
    </row>
    <row r="145" spans="2:8" x14ac:dyDescent="0.35">
      <c r="B145" s="1" t="s">
        <v>143</v>
      </c>
      <c r="H145" s="3">
        <f>SUM(H34+H52+H55+H61+H65+H69+H74+H78+H108+H112+H118+H125+H128+H132+H138+H143)</f>
        <v>394050</v>
      </c>
    </row>
    <row r="147" spans="2:8" x14ac:dyDescent="0.35">
      <c r="B147" s="1" t="s">
        <v>144</v>
      </c>
      <c r="H147" s="3">
        <v>91120</v>
      </c>
    </row>
  </sheetData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A4B90-2635-43B4-9ACE-BB090D63579C}">
  <dimension ref="A1:H138"/>
  <sheetViews>
    <sheetView tabSelected="1" workbookViewId="0">
      <selection activeCell="A44" sqref="A44:XFD44"/>
    </sheetView>
  </sheetViews>
  <sheetFormatPr defaultRowHeight="14.5" x14ac:dyDescent="0.35"/>
  <cols>
    <col min="7" max="7" width="11.26953125" customWidth="1"/>
    <col min="8" max="8" width="12.7265625" customWidth="1"/>
  </cols>
  <sheetData>
    <row r="1" spans="1:8" x14ac:dyDescent="0.35">
      <c r="C1" t="s">
        <v>152</v>
      </c>
      <c r="G1" t="s">
        <v>151</v>
      </c>
    </row>
    <row r="3" spans="1:8" x14ac:dyDescent="0.35">
      <c r="A3" s="1" t="s">
        <v>1</v>
      </c>
    </row>
    <row r="4" spans="1:8" x14ac:dyDescent="0.35">
      <c r="B4" t="s">
        <v>2</v>
      </c>
    </row>
    <row r="5" spans="1:8" x14ac:dyDescent="0.35">
      <c r="C5" t="s">
        <v>7</v>
      </c>
      <c r="H5" s="2">
        <v>1000</v>
      </c>
    </row>
    <row r="6" spans="1:8" x14ac:dyDescent="0.35">
      <c r="C6" t="s">
        <v>3</v>
      </c>
      <c r="H6" s="2">
        <v>185000</v>
      </c>
    </row>
    <row r="7" spans="1:8" x14ac:dyDescent="0.35">
      <c r="C7" t="s">
        <v>9</v>
      </c>
      <c r="H7" s="2">
        <v>4800</v>
      </c>
    </row>
    <row r="8" spans="1:8" x14ac:dyDescent="0.35">
      <c r="C8" t="s">
        <v>8</v>
      </c>
      <c r="H8" s="2">
        <v>3600</v>
      </c>
    </row>
    <row r="9" spans="1:8" x14ac:dyDescent="0.35">
      <c r="C9" t="s">
        <v>10</v>
      </c>
      <c r="H9" s="2">
        <v>500</v>
      </c>
    </row>
    <row r="10" spans="1:8" x14ac:dyDescent="0.35">
      <c r="B10" s="1" t="s">
        <v>11</v>
      </c>
      <c r="H10" s="3">
        <f>SUM(H5:H9)</f>
        <v>194900</v>
      </c>
    </row>
    <row r="11" spans="1:8" x14ac:dyDescent="0.35">
      <c r="B11" t="s">
        <v>4</v>
      </c>
      <c r="H11" s="2"/>
    </row>
    <row r="12" spans="1:8" x14ac:dyDescent="0.35">
      <c r="C12" t="s">
        <v>6</v>
      </c>
      <c r="H12" s="2">
        <v>2000</v>
      </c>
    </row>
    <row r="13" spans="1:8" x14ac:dyDescent="0.35">
      <c r="C13" t="s">
        <v>12</v>
      </c>
      <c r="H13" s="2">
        <v>8350</v>
      </c>
    </row>
    <row r="14" spans="1:8" x14ac:dyDescent="0.35">
      <c r="B14" s="1" t="s">
        <v>13</v>
      </c>
      <c r="H14" s="3">
        <v>10350</v>
      </c>
    </row>
    <row r="15" spans="1:8" x14ac:dyDescent="0.35">
      <c r="B15" t="s">
        <v>5</v>
      </c>
      <c r="H15" s="2"/>
    </row>
    <row r="16" spans="1:8" x14ac:dyDescent="0.35">
      <c r="C16" t="s">
        <v>14</v>
      </c>
      <c r="H16" s="2">
        <v>72000</v>
      </c>
    </row>
    <row r="17" spans="1:8" x14ac:dyDescent="0.35">
      <c r="C17" t="s">
        <v>153</v>
      </c>
      <c r="H17" s="2">
        <v>8400</v>
      </c>
    </row>
    <row r="18" spans="1:8" x14ac:dyDescent="0.35">
      <c r="C18" t="s">
        <v>16</v>
      </c>
      <c r="H18" s="2">
        <v>3600</v>
      </c>
    </row>
    <row r="19" spans="1:8" x14ac:dyDescent="0.35">
      <c r="C19" t="s">
        <v>17</v>
      </c>
      <c r="H19" s="2">
        <v>150000</v>
      </c>
    </row>
    <row r="20" spans="1:8" x14ac:dyDescent="0.35">
      <c r="C20" t="s">
        <v>154</v>
      </c>
      <c r="H20" s="2">
        <v>9600</v>
      </c>
    </row>
    <row r="21" spans="1:8" x14ac:dyDescent="0.35">
      <c r="C21" t="s">
        <v>20</v>
      </c>
      <c r="H21" s="2">
        <v>24000</v>
      </c>
    </row>
    <row r="22" spans="1:8" x14ac:dyDescent="0.35">
      <c r="C22" t="s">
        <v>18</v>
      </c>
      <c r="H22" s="2">
        <v>10000</v>
      </c>
    </row>
    <row r="23" spans="1:8" x14ac:dyDescent="0.35">
      <c r="B23" s="1" t="s">
        <v>21</v>
      </c>
      <c r="H23" s="3">
        <f>SUM(H16:H22)</f>
        <v>277600</v>
      </c>
    </row>
    <row r="24" spans="1:8" x14ac:dyDescent="0.35">
      <c r="B24" t="s">
        <v>22</v>
      </c>
      <c r="H24" s="2"/>
    </row>
    <row r="25" spans="1:8" x14ac:dyDescent="0.35">
      <c r="C25" t="s">
        <v>23</v>
      </c>
      <c r="H25" s="2">
        <v>1950</v>
      </c>
    </row>
    <row r="26" spans="1:8" x14ac:dyDescent="0.35">
      <c r="C26" t="s">
        <v>24</v>
      </c>
      <c r="H26" s="2">
        <v>370</v>
      </c>
    </row>
    <row r="27" spans="1:8" x14ac:dyDescent="0.35">
      <c r="B27" s="1" t="s">
        <v>25</v>
      </c>
      <c r="H27" s="3">
        <f>SUM(H25:H26)</f>
        <v>2320</v>
      </c>
    </row>
    <row r="28" spans="1:8" x14ac:dyDescent="0.35">
      <c r="H28" s="2"/>
    </row>
    <row r="29" spans="1:8" x14ac:dyDescent="0.35">
      <c r="A29" s="1" t="s">
        <v>26</v>
      </c>
      <c r="H29" s="3">
        <f>SUM(H10+H14+H23+H27)</f>
        <v>485170</v>
      </c>
    </row>
    <row r="31" spans="1:8" x14ac:dyDescent="0.35">
      <c r="A31" s="1" t="s">
        <v>27</v>
      </c>
    </row>
    <row r="32" spans="1:8" x14ac:dyDescent="0.35">
      <c r="B32" t="s">
        <v>28</v>
      </c>
    </row>
    <row r="33" spans="2:8" x14ac:dyDescent="0.35">
      <c r="B33" t="s">
        <v>29</v>
      </c>
    </row>
    <row r="34" spans="2:8" x14ac:dyDescent="0.35">
      <c r="C34" t="s">
        <v>30</v>
      </c>
      <c r="H34" s="3">
        <v>300</v>
      </c>
    </row>
    <row r="35" spans="2:8" x14ac:dyDescent="0.35">
      <c r="B35" t="s">
        <v>31</v>
      </c>
      <c r="H35" s="2"/>
    </row>
    <row r="36" spans="2:8" x14ac:dyDescent="0.35">
      <c r="C36" t="s">
        <v>32</v>
      </c>
      <c r="H36" s="2">
        <v>32000</v>
      </c>
    </row>
    <row r="37" spans="2:8" x14ac:dyDescent="0.35">
      <c r="C37" t="s">
        <v>33</v>
      </c>
      <c r="H37" s="2">
        <v>45000</v>
      </c>
    </row>
    <row r="38" spans="2:8" x14ac:dyDescent="0.35">
      <c r="C38" t="s">
        <v>34</v>
      </c>
      <c r="H38" s="2">
        <v>31011</v>
      </c>
    </row>
    <row r="39" spans="2:8" x14ac:dyDescent="0.35">
      <c r="C39" t="s">
        <v>35</v>
      </c>
      <c r="H39" s="2">
        <v>1554</v>
      </c>
    </row>
    <row r="40" spans="2:8" x14ac:dyDescent="0.35">
      <c r="C40" t="s">
        <v>155</v>
      </c>
      <c r="H40" s="2">
        <v>5000</v>
      </c>
    </row>
    <row r="41" spans="2:8" x14ac:dyDescent="0.35">
      <c r="C41" t="s">
        <v>37</v>
      </c>
      <c r="D41" t="s">
        <v>38</v>
      </c>
      <c r="H41" s="2">
        <v>2000</v>
      </c>
    </row>
    <row r="42" spans="2:8" x14ac:dyDescent="0.35">
      <c r="C42" t="s">
        <v>165</v>
      </c>
      <c r="H42" s="2">
        <v>3500</v>
      </c>
    </row>
    <row r="43" spans="2:8" x14ac:dyDescent="0.35">
      <c r="C43" t="s">
        <v>43</v>
      </c>
      <c r="H43" s="2">
        <v>6000</v>
      </c>
    </row>
    <row r="44" spans="2:8" x14ac:dyDescent="0.35">
      <c r="C44" t="s">
        <v>45</v>
      </c>
      <c r="H44" s="2">
        <v>770</v>
      </c>
    </row>
    <row r="45" spans="2:8" x14ac:dyDescent="0.35">
      <c r="C45" t="s">
        <v>46</v>
      </c>
      <c r="H45" s="2">
        <v>385</v>
      </c>
    </row>
    <row r="46" spans="2:8" x14ac:dyDescent="0.35">
      <c r="C46" t="s">
        <v>47</v>
      </c>
      <c r="H46" s="2">
        <v>6545</v>
      </c>
    </row>
    <row r="47" spans="2:8" x14ac:dyDescent="0.35">
      <c r="C47" t="s">
        <v>145</v>
      </c>
      <c r="H47" s="2">
        <v>1500</v>
      </c>
    </row>
    <row r="48" spans="2:8" x14ac:dyDescent="0.35">
      <c r="B48" s="1" t="s">
        <v>48</v>
      </c>
      <c r="H48" s="3">
        <f>SUM(H36:H47)</f>
        <v>135265</v>
      </c>
    </row>
    <row r="49" spans="2:8" x14ac:dyDescent="0.35">
      <c r="B49" s="1" t="s">
        <v>49</v>
      </c>
    </row>
    <row r="50" spans="2:8" x14ac:dyDescent="0.35">
      <c r="B50" t="s">
        <v>50</v>
      </c>
      <c r="C50" t="s">
        <v>51</v>
      </c>
      <c r="H50" s="2">
        <v>500</v>
      </c>
    </row>
    <row r="51" spans="2:8" x14ac:dyDescent="0.35">
      <c r="B51" s="1" t="s">
        <v>52</v>
      </c>
      <c r="H51" s="3">
        <v>500</v>
      </c>
    </row>
    <row r="52" spans="2:8" x14ac:dyDescent="0.35">
      <c r="B52" s="1" t="s">
        <v>53</v>
      </c>
      <c r="H52" s="2"/>
    </row>
    <row r="53" spans="2:8" x14ac:dyDescent="0.35">
      <c r="C53" t="s">
        <v>54</v>
      </c>
      <c r="H53" s="2">
        <v>15450</v>
      </c>
    </row>
    <row r="54" spans="2:8" x14ac:dyDescent="0.35">
      <c r="C54" t="s">
        <v>55</v>
      </c>
      <c r="H54" s="2">
        <v>1000</v>
      </c>
    </row>
    <row r="55" spans="2:8" x14ac:dyDescent="0.35">
      <c r="C55" t="s">
        <v>56</v>
      </c>
      <c r="H55" s="2">
        <v>1000</v>
      </c>
    </row>
    <row r="56" spans="2:8" x14ac:dyDescent="0.35">
      <c r="C56" t="s">
        <v>57</v>
      </c>
      <c r="H56" s="2">
        <v>500</v>
      </c>
    </row>
    <row r="57" spans="2:8" x14ac:dyDescent="0.35">
      <c r="B57" s="1" t="s">
        <v>58</v>
      </c>
      <c r="H57" s="3">
        <f>SUM(H53:H56)</f>
        <v>17950</v>
      </c>
    </row>
    <row r="58" spans="2:8" x14ac:dyDescent="0.35">
      <c r="B58" s="1" t="s">
        <v>59</v>
      </c>
      <c r="H58" s="2"/>
    </row>
    <row r="59" spans="2:8" x14ac:dyDescent="0.35">
      <c r="C59" t="s">
        <v>60</v>
      </c>
      <c r="H59" s="2">
        <v>27000</v>
      </c>
    </row>
    <row r="60" spans="2:8" x14ac:dyDescent="0.35">
      <c r="C60" t="s">
        <v>61</v>
      </c>
      <c r="H60" s="2">
        <v>1200</v>
      </c>
    </row>
    <row r="61" spans="2:8" x14ac:dyDescent="0.35">
      <c r="B61" s="1" t="s">
        <v>62</v>
      </c>
      <c r="H61" s="3">
        <f>SUM(H59:H60)</f>
        <v>28200</v>
      </c>
    </row>
    <row r="62" spans="2:8" x14ac:dyDescent="0.35">
      <c r="B62" s="1" t="s">
        <v>63</v>
      </c>
      <c r="H62" s="2"/>
    </row>
    <row r="63" spans="2:8" x14ac:dyDescent="0.35">
      <c r="C63" t="s">
        <v>64</v>
      </c>
      <c r="H63" s="2">
        <v>21550</v>
      </c>
    </row>
    <row r="64" spans="2:8" x14ac:dyDescent="0.35">
      <c r="C64" t="s">
        <v>65</v>
      </c>
      <c r="H64" s="2">
        <v>500</v>
      </c>
    </row>
    <row r="65" spans="2:8" x14ac:dyDescent="0.35">
      <c r="B65" s="1" t="s">
        <v>66</v>
      </c>
      <c r="H65" s="3">
        <f>SUM(H63:H64)</f>
        <v>22050</v>
      </c>
    </row>
    <row r="66" spans="2:8" x14ac:dyDescent="0.35">
      <c r="B66" s="1" t="s">
        <v>67</v>
      </c>
      <c r="H66" s="2"/>
    </row>
    <row r="67" spans="2:8" x14ac:dyDescent="0.35">
      <c r="C67" t="s">
        <v>68</v>
      </c>
      <c r="H67" s="2">
        <v>26000</v>
      </c>
    </row>
    <row r="68" spans="2:8" x14ac:dyDescent="0.35">
      <c r="C68" t="s">
        <v>69</v>
      </c>
      <c r="H68" s="2">
        <v>200</v>
      </c>
    </row>
    <row r="69" spans="2:8" x14ac:dyDescent="0.35">
      <c r="C69" t="s">
        <v>70</v>
      </c>
      <c r="H69" s="2">
        <v>325</v>
      </c>
    </row>
    <row r="70" spans="2:8" x14ac:dyDescent="0.35">
      <c r="B70" s="1" t="s">
        <v>71</v>
      </c>
      <c r="H70" s="3">
        <f>SUM(H67:H69)</f>
        <v>26525</v>
      </c>
    </row>
    <row r="71" spans="2:8" x14ac:dyDescent="0.35">
      <c r="B71" s="1" t="s">
        <v>72</v>
      </c>
      <c r="C71" s="1"/>
    </row>
    <row r="72" spans="2:8" x14ac:dyDescent="0.35">
      <c r="C72" t="s">
        <v>74</v>
      </c>
      <c r="H72" s="2">
        <v>8000</v>
      </c>
    </row>
    <row r="73" spans="2:8" x14ac:dyDescent="0.35">
      <c r="B73" s="1" t="s">
        <v>75</v>
      </c>
      <c r="H73" s="3">
        <v>8000</v>
      </c>
    </row>
    <row r="74" spans="2:8" x14ac:dyDescent="0.35">
      <c r="B74" s="1" t="s">
        <v>76</v>
      </c>
    </row>
    <row r="75" spans="2:8" x14ac:dyDescent="0.35">
      <c r="C75" t="s">
        <v>77</v>
      </c>
      <c r="H75" s="2">
        <v>800</v>
      </c>
    </row>
    <row r="76" spans="2:8" x14ac:dyDescent="0.35">
      <c r="C76" t="s">
        <v>78</v>
      </c>
      <c r="H76" s="2">
        <v>300</v>
      </c>
    </row>
    <row r="77" spans="2:8" x14ac:dyDescent="0.35">
      <c r="C77" t="s">
        <v>79</v>
      </c>
      <c r="H77" s="2">
        <v>1000</v>
      </c>
    </row>
    <row r="78" spans="2:8" x14ac:dyDescent="0.35">
      <c r="C78" t="s">
        <v>80</v>
      </c>
      <c r="H78" s="2">
        <v>150</v>
      </c>
    </row>
    <row r="79" spans="2:8" x14ac:dyDescent="0.35">
      <c r="C79" t="s">
        <v>81</v>
      </c>
      <c r="H79" s="2">
        <v>1200</v>
      </c>
    </row>
    <row r="80" spans="2:8" x14ac:dyDescent="0.35">
      <c r="C80" t="s">
        <v>82</v>
      </c>
      <c r="H80" s="2">
        <v>750</v>
      </c>
    </row>
    <row r="81" spans="3:8" x14ac:dyDescent="0.35">
      <c r="C81" t="s">
        <v>83</v>
      </c>
      <c r="H81" s="2">
        <v>4800</v>
      </c>
    </row>
    <row r="82" spans="3:8" x14ac:dyDescent="0.35">
      <c r="C82" t="s">
        <v>84</v>
      </c>
      <c r="H82" s="2">
        <v>500</v>
      </c>
    </row>
    <row r="83" spans="3:8" x14ac:dyDescent="0.35">
      <c r="C83" t="s">
        <v>85</v>
      </c>
      <c r="H83" s="2">
        <v>600</v>
      </c>
    </row>
    <row r="84" spans="3:8" x14ac:dyDescent="0.35">
      <c r="C84" t="s">
        <v>86</v>
      </c>
      <c r="H84" s="2">
        <v>500</v>
      </c>
    </row>
    <row r="85" spans="3:8" x14ac:dyDescent="0.35">
      <c r="C85" t="s">
        <v>87</v>
      </c>
      <c r="H85" s="2">
        <v>10000</v>
      </c>
    </row>
    <row r="86" spans="3:8" x14ac:dyDescent="0.35">
      <c r="C86" t="s">
        <v>88</v>
      </c>
      <c r="H86" s="2">
        <v>800</v>
      </c>
    </row>
    <row r="87" spans="3:8" x14ac:dyDescent="0.35">
      <c r="C87" t="s">
        <v>90</v>
      </c>
      <c r="H87" s="2">
        <v>100</v>
      </c>
    </row>
    <row r="88" spans="3:8" x14ac:dyDescent="0.35">
      <c r="C88" t="s">
        <v>91</v>
      </c>
      <c r="H88" s="2">
        <v>200</v>
      </c>
    </row>
    <row r="89" spans="3:8" x14ac:dyDescent="0.35">
      <c r="C89" t="s">
        <v>92</v>
      </c>
      <c r="H89" s="2">
        <v>250</v>
      </c>
    </row>
    <row r="90" spans="3:8" x14ac:dyDescent="0.35">
      <c r="C90" t="s">
        <v>94</v>
      </c>
      <c r="H90" s="2">
        <v>200</v>
      </c>
    </row>
    <row r="91" spans="3:8" x14ac:dyDescent="0.35">
      <c r="C91" t="s">
        <v>95</v>
      </c>
      <c r="H91" s="2">
        <v>150</v>
      </c>
    </row>
    <row r="92" spans="3:8" x14ac:dyDescent="0.35">
      <c r="C92" t="s">
        <v>97</v>
      </c>
      <c r="H92" s="2">
        <v>260</v>
      </c>
    </row>
    <row r="93" spans="3:8" x14ac:dyDescent="0.35">
      <c r="C93" t="s">
        <v>98</v>
      </c>
      <c r="H93" s="2">
        <v>100</v>
      </c>
    </row>
    <row r="94" spans="3:8" x14ac:dyDescent="0.35">
      <c r="C94" t="s">
        <v>99</v>
      </c>
      <c r="H94" s="2">
        <v>2500</v>
      </c>
    </row>
    <row r="95" spans="3:8" x14ac:dyDescent="0.35">
      <c r="C95" t="s">
        <v>100</v>
      </c>
      <c r="H95" s="2">
        <v>400</v>
      </c>
    </row>
    <row r="96" spans="3:8" x14ac:dyDescent="0.35">
      <c r="C96" t="s">
        <v>102</v>
      </c>
      <c r="H96" s="2">
        <v>100</v>
      </c>
    </row>
    <row r="97" spans="2:8" x14ac:dyDescent="0.35">
      <c r="C97" t="s">
        <v>156</v>
      </c>
      <c r="H97" s="2">
        <v>5000</v>
      </c>
    </row>
    <row r="98" spans="2:8" x14ac:dyDescent="0.35">
      <c r="B98" s="1" t="s">
        <v>109</v>
      </c>
      <c r="H98" s="3">
        <f>SUM(H75:H97)</f>
        <v>30660</v>
      </c>
    </row>
    <row r="99" spans="2:8" x14ac:dyDescent="0.35">
      <c r="C99" s="1" t="s">
        <v>105</v>
      </c>
    </row>
    <row r="100" spans="2:8" x14ac:dyDescent="0.35">
      <c r="C100" t="s">
        <v>106</v>
      </c>
      <c r="H100" s="2">
        <v>19000</v>
      </c>
    </row>
    <row r="101" spans="2:8" x14ac:dyDescent="0.35">
      <c r="C101" t="s">
        <v>107</v>
      </c>
      <c r="H101" s="2">
        <v>48000</v>
      </c>
    </row>
    <row r="102" spans="2:8" x14ac:dyDescent="0.35">
      <c r="C102" s="1" t="s">
        <v>108</v>
      </c>
      <c r="H102" s="3">
        <f>SUM(H100:H101)</f>
        <v>67000</v>
      </c>
    </row>
    <row r="103" spans="2:8" x14ac:dyDescent="0.35">
      <c r="B103" s="1" t="s">
        <v>110</v>
      </c>
      <c r="H103" s="3">
        <f>SUM(H34+H48+H50+H57+H61+H65+H70+H73+H98+H102)</f>
        <v>336450</v>
      </c>
    </row>
    <row r="104" spans="2:8" x14ac:dyDescent="0.35">
      <c r="B104" s="1" t="s">
        <v>111</v>
      </c>
    </row>
    <row r="105" spans="2:8" x14ac:dyDescent="0.35">
      <c r="C105" t="s">
        <v>113</v>
      </c>
      <c r="H105" s="2">
        <v>1000</v>
      </c>
    </row>
    <row r="106" spans="2:8" x14ac:dyDescent="0.35">
      <c r="C106" t="s">
        <v>114</v>
      </c>
      <c r="H106" s="2">
        <v>5000</v>
      </c>
    </row>
    <row r="107" spans="2:8" x14ac:dyDescent="0.35">
      <c r="C107" t="s">
        <v>116</v>
      </c>
      <c r="H107" s="2">
        <v>5000</v>
      </c>
    </row>
    <row r="108" spans="2:8" x14ac:dyDescent="0.35">
      <c r="B108" s="1" t="s">
        <v>117</v>
      </c>
      <c r="H108" s="3">
        <f>SUM(H105:H107)</f>
        <v>11000</v>
      </c>
    </row>
    <row r="109" spans="2:8" x14ac:dyDescent="0.35">
      <c r="B109" s="1" t="s">
        <v>118</v>
      </c>
      <c r="H109" s="2"/>
    </row>
    <row r="110" spans="2:8" x14ac:dyDescent="0.35">
      <c r="C110" t="s">
        <v>161</v>
      </c>
      <c r="H110" s="2">
        <v>3500</v>
      </c>
    </row>
    <row r="111" spans="2:8" x14ac:dyDescent="0.35">
      <c r="C111" t="s">
        <v>157</v>
      </c>
      <c r="H111" s="2">
        <v>200</v>
      </c>
    </row>
    <row r="112" spans="2:8" x14ac:dyDescent="0.35">
      <c r="C112" t="s">
        <v>160</v>
      </c>
      <c r="H112" s="2">
        <v>200</v>
      </c>
    </row>
    <row r="113" spans="2:8" x14ac:dyDescent="0.35">
      <c r="C113" t="s">
        <v>158</v>
      </c>
      <c r="H113" s="2">
        <v>250</v>
      </c>
    </row>
    <row r="114" spans="2:8" x14ac:dyDescent="0.35">
      <c r="C114" t="s">
        <v>159</v>
      </c>
      <c r="H114" s="2">
        <v>150</v>
      </c>
    </row>
    <row r="115" spans="2:8" x14ac:dyDescent="0.35">
      <c r="B115" s="1" t="s">
        <v>125</v>
      </c>
      <c r="H115" s="3">
        <f>SUM(H110:H114)</f>
        <v>4300</v>
      </c>
    </row>
    <row r="116" spans="2:8" x14ac:dyDescent="0.35">
      <c r="B116" s="1" t="s">
        <v>126</v>
      </c>
      <c r="H116" s="2"/>
    </row>
    <row r="117" spans="2:8" x14ac:dyDescent="0.35">
      <c r="C117" t="s">
        <v>127</v>
      </c>
      <c r="H117" s="2">
        <v>11000</v>
      </c>
    </row>
    <row r="118" spans="2:8" x14ac:dyDescent="0.35">
      <c r="C118" t="s">
        <v>163</v>
      </c>
      <c r="H118" s="2">
        <v>25000</v>
      </c>
    </row>
    <row r="119" spans="2:8" x14ac:dyDescent="0.35">
      <c r="B119" s="1" t="s">
        <v>128</v>
      </c>
      <c r="H119" s="3">
        <v>36000</v>
      </c>
    </row>
    <row r="120" spans="2:8" x14ac:dyDescent="0.35">
      <c r="B120" s="1" t="s">
        <v>129</v>
      </c>
      <c r="H120" s="2"/>
    </row>
    <row r="121" spans="2:8" x14ac:dyDescent="0.35">
      <c r="C121" t="s">
        <v>131</v>
      </c>
      <c r="H121" s="2">
        <v>200</v>
      </c>
    </row>
    <row r="122" spans="2:8" x14ac:dyDescent="0.35">
      <c r="C122" t="s">
        <v>149</v>
      </c>
      <c r="H122" s="2">
        <v>750</v>
      </c>
    </row>
    <row r="123" spans="2:8" x14ac:dyDescent="0.35">
      <c r="C123" t="s">
        <v>162</v>
      </c>
      <c r="H123" s="2">
        <v>250</v>
      </c>
    </row>
    <row r="124" spans="2:8" x14ac:dyDescent="0.35">
      <c r="B124" s="1" t="s">
        <v>132</v>
      </c>
      <c r="H124" s="3">
        <v>1200</v>
      </c>
    </row>
    <row r="125" spans="2:8" x14ac:dyDescent="0.35">
      <c r="B125" s="1" t="s">
        <v>133</v>
      </c>
    </row>
    <row r="126" spans="2:8" x14ac:dyDescent="0.35">
      <c r="B126" s="1"/>
      <c r="C126" t="s">
        <v>164</v>
      </c>
      <c r="H126" s="2">
        <v>500</v>
      </c>
    </row>
    <row r="127" spans="2:8" x14ac:dyDescent="0.35">
      <c r="C127" t="s">
        <v>135</v>
      </c>
      <c r="H127" s="2">
        <v>500</v>
      </c>
    </row>
    <row r="128" spans="2:8" x14ac:dyDescent="0.35">
      <c r="C128" t="s">
        <v>136</v>
      </c>
      <c r="H128" s="2">
        <v>300</v>
      </c>
    </row>
    <row r="129" spans="2:8" x14ac:dyDescent="0.35">
      <c r="B129" s="1" t="s">
        <v>137</v>
      </c>
      <c r="H129" s="3">
        <v>1300</v>
      </c>
    </row>
    <row r="130" spans="2:8" x14ac:dyDescent="0.35">
      <c r="B130" s="1" t="s">
        <v>138</v>
      </c>
    </row>
    <row r="131" spans="2:8" x14ac:dyDescent="0.35">
      <c r="C131" t="s">
        <v>139</v>
      </c>
      <c r="H131" s="2">
        <v>5000</v>
      </c>
    </row>
    <row r="132" spans="2:8" x14ac:dyDescent="0.35">
      <c r="C132" t="s">
        <v>140</v>
      </c>
      <c r="H132" s="2">
        <v>1500</v>
      </c>
    </row>
    <row r="133" spans="2:8" x14ac:dyDescent="0.35">
      <c r="C133" t="s">
        <v>141</v>
      </c>
      <c r="H133" s="2">
        <v>5000</v>
      </c>
    </row>
    <row r="134" spans="2:8" x14ac:dyDescent="0.35">
      <c r="B134" s="1" t="s">
        <v>142</v>
      </c>
      <c r="H134" s="3">
        <f>SUM(H131:H133)</f>
        <v>11500</v>
      </c>
    </row>
    <row r="136" spans="2:8" x14ac:dyDescent="0.35">
      <c r="B136" s="1" t="s">
        <v>143</v>
      </c>
      <c r="H136" s="3">
        <f>SUM(G141+H103+H108+H115+H119+H124+H129+H134)</f>
        <v>401750</v>
      </c>
    </row>
    <row r="138" spans="2:8" x14ac:dyDescent="0.35">
      <c r="B138" s="1" t="s">
        <v>144</v>
      </c>
      <c r="H138" s="3">
        <f>SUM(H29-H136)</f>
        <v>83420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 #1</vt:lpstr>
      <vt:lpstr>2027 #2</vt:lpstr>
      <vt:lpstr>2027 #3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Beverly Johnson</dc:creator>
  <cp:lastModifiedBy>Beverly Johnson</cp:lastModifiedBy>
  <cp:lastPrinted>2026-10-29T18:42:47Z</cp:lastPrinted>
  <dcterms:created xsi:type="dcterms:W3CDTF">2026-10-19T13:49:51Z</dcterms:created>
  <dcterms:modified xsi:type="dcterms:W3CDTF">2026-10-29T18:57:39Z</dcterms:modified>
</cp:coreProperties>
</file>