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KarenRussell\Holston Presbytery\HPO Shared Files\Finances\2025 FINANCIALS\"/>
    </mc:Choice>
  </mc:AlternateContent>
  <xr:revisionPtr revIDLastSave="0" documentId="8_{35635AEA-D7F9-44A5-B616-1B37FD8ECD8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ncome Statement (Profit and..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5" i="1" l="1"/>
  <c r="B105" i="1"/>
  <c r="C92" i="1"/>
  <c r="B92" i="1"/>
  <c r="C13" i="1"/>
  <c r="C15" i="1" s="1"/>
  <c r="C94" i="1" s="1"/>
  <c r="C107" i="1" s="1"/>
  <c r="B13" i="1"/>
  <c r="B15" i="1" s="1"/>
  <c r="B94" i="1" s="1"/>
  <c r="B107" i="1" s="1"/>
</calcChain>
</file>

<file path=xl/sharedStrings.xml><?xml version="1.0" encoding="utf-8"?>
<sst xmlns="http://schemas.openxmlformats.org/spreadsheetml/2006/main" count="102" uniqueCount="102">
  <si>
    <t>Income Statement (Profit and Loss)</t>
  </si>
  <si>
    <t>Holston Presbytery</t>
  </si>
  <si>
    <t>For the year ended December 31, 2025</t>
  </si>
  <si>
    <t>Account</t>
  </si>
  <si>
    <t>2025</t>
  </si>
  <si>
    <t>2024</t>
  </si>
  <si>
    <t>Income</t>
  </si>
  <si>
    <t>Bad Debt</t>
  </si>
  <si>
    <t>Campus Ministry Income - Church Contributions</t>
  </si>
  <si>
    <t>Holston Meadows Cabin Income</t>
  </si>
  <si>
    <t>Unified Giving</t>
  </si>
  <si>
    <t>Youth Program</t>
  </si>
  <si>
    <t>Total Income</t>
  </si>
  <si>
    <t>Gross Profit</t>
  </si>
  <si>
    <t>Operating Expenses</t>
  </si>
  <si>
    <t>Administrative-Presbytery Stated Meetings</t>
  </si>
  <si>
    <t>Administrative:Accounting</t>
  </si>
  <si>
    <t>Administrative:ADP Fees</t>
  </si>
  <si>
    <t>Administrative:Communications</t>
  </si>
  <si>
    <t>Administrative:Copy &amp; Printing</t>
  </si>
  <si>
    <t>Administrative:Dues/Memberships</t>
  </si>
  <si>
    <t>Administrative:Insurance</t>
  </si>
  <si>
    <t>Administrative:Internet Office</t>
  </si>
  <si>
    <t>Administrative:Miscellaneous Administrative</t>
  </si>
  <si>
    <t>Administrative:Office Supplies</t>
  </si>
  <si>
    <t>Administrative:Office/General Administrative Expenses</t>
  </si>
  <si>
    <t>Administrative:Payroll Taxes</t>
  </si>
  <si>
    <t>Administrative:Security</t>
  </si>
  <si>
    <t>Administrative:Service Contracts</t>
  </si>
  <si>
    <t>Administrative:Software</t>
  </si>
  <si>
    <t>Administrative:Staff Travel</t>
  </si>
  <si>
    <t>Administrative:Tabernacle Expenses</t>
  </si>
  <si>
    <t>Administrative:Telephone</t>
  </si>
  <si>
    <t>Administrative:Use of Space</t>
  </si>
  <si>
    <t>Administrative:Utilities</t>
  </si>
  <si>
    <t>Ask My Accountant/Client</t>
  </si>
  <si>
    <t>Bank Charges</t>
  </si>
  <si>
    <t>Campus House - Lawn mowing</t>
  </si>
  <si>
    <t>Campus House Supplies</t>
  </si>
  <si>
    <t>Campus House:Cleaning Service</t>
  </si>
  <si>
    <t>Campus House:CPM Insurance</t>
  </si>
  <si>
    <t>Campus House:Electricity</t>
  </si>
  <si>
    <t>Campus House:Internet</t>
  </si>
  <si>
    <t>Campus House:Miscellaneous</t>
  </si>
  <si>
    <t>Campus House:Programs</t>
  </si>
  <si>
    <t>Campus House:Repairs &amp; Maintenance</t>
  </si>
  <si>
    <t>Campus House:Water</t>
  </si>
  <si>
    <t>Committee on Ministry  - background Checks</t>
  </si>
  <si>
    <t>GMB:Equipment</t>
  </si>
  <si>
    <t>Holston Meadows Cabin Expenses:Electricity</t>
  </si>
  <si>
    <t>Holston Meadows Cabin Expenses:Housekeeping - Cleaning</t>
  </si>
  <si>
    <t>Holston Meadows Cabin Expenses:Housekeeping - Other</t>
  </si>
  <si>
    <t>Holston Meadows Cabin Expenses:Insurance</t>
  </si>
  <si>
    <t>Holston Meadows Cabin Expenses:Interent</t>
  </si>
  <si>
    <t>Holston Meadows Cabin Expenses:Miscellaneous</t>
  </si>
  <si>
    <t>Holston Meadows Cabin Expenses:Pest Control</t>
  </si>
  <si>
    <t>Holston Meadows Cabin Expenses:Propane</t>
  </si>
  <si>
    <t>Holston Meadows Cabin Expenses:Property Taxes</t>
  </si>
  <si>
    <t>Holston Meadows Cabin Expenses:Rental Fee:Holston Camp &amp; Conference Center</t>
  </si>
  <si>
    <t>Holston Meadows Cabin Expenses:Repairs &amp; Maintenance</t>
  </si>
  <si>
    <t>Holston Meadows Cabin Expenses:Supplies</t>
  </si>
  <si>
    <t>Holston Meadows Cabin Expenses:Telephone</t>
  </si>
  <si>
    <t>Holston Presbytery Committees:Permanent Judicial Committee</t>
  </si>
  <si>
    <t>Immigration Group</t>
  </si>
  <si>
    <t>Ministries with Councils:Per Capita - General Assembly</t>
  </si>
  <si>
    <t>Ministries with Councils:Per Capita - Synod of Living Waters</t>
  </si>
  <si>
    <t>Personnel-Administrative Manager expenses</t>
  </si>
  <si>
    <t>Personnel: Stated Clerk Training</t>
  </si>
  <si>
    <t>Personnel:Administrative Manager:Salary</t>
  </si>
  <si>
    <t>Personnel:Assistant Stated Clerk:Salary</t>
  </si>
  <si>
    <t>Personnel:Campus Ministry Director:Benefits</t>
  </si>
  <si>
    <t>Personnel:Campus Ministry Director:Salary</t>
  </si>
  <si>
    <t>Personnel:Disaster Relief Coordinator</t>
  </si>
  <si>
    <t>Personnel:Executive Presbyter:Board of Pensions</t>
  </si>
  <si>
    <t>Personnel:Executive Presbyter:Cash Salary</t>
  </si>
  <si>
    <t>Personnel:Executive Presbyter:Continuing Education</t>
  </si>
  <si>
    <t>Personnel:Executive Presbyter:Housing Allowance</t>
  </si>
  <si>
    <t>Personnel:Executive Presbyter:Professional Expenses</t>
  </si>
  <si>
    <t>Personnel:Executive Presbyter:Retirement</t>
  </si>
  <si>
    <t>Personnel:Executive Presbyter:SECA</t>
  </si>
  <si>
    <t>Personnel:Stated Clerk:Reimbursement</t>
  </si>
  <si>
    <t>Personnel:Stated Clerk:Salary</t>
  </si>
  <si>
    <t>Personnel:Stated Clerk:SECA</t>
  </si>
  <si>
    <t>Personnel:Treasurer:Salary</t>
  </si>
  <si>
    <t>Trustees -  Amity Church Expenses</t>
  </si>
  <si>
    <t>Trustees - :Bethany Expenses</t>
  </si>
  <si>
    <t>Trustees - Zion Presbyterian Expenses</t>
  </si>
  <si>
    <t>Trustees -Chuckey Church</t>
  </si>
  <si>
    <t>Youth Ministry</t>
  </si>
  <si>
    <t>Total Operating Expenses</t>
  </si>
  <si>
    <t>Operating Income</t>
  </si>
  <si>
    <t>Other Income / (Expense)</t>
  </si>
  <si>
    <t>Campus Ministry - Interest Income</t>
  </si>
  <si>
    <t>Interest Income</t>
  </si>
  <si>
    <t>Interest Income-Strawverry Plains Loan</t>
  </si>
  <si>
    <t>Interest-Hebron loan</t>
  </si>
  <si>
    <t>Other Income</t>
  </si>
  <si>
    <t>Rent - Children of Christ</t>
  </si>
  <si>
    <t>Rent - St. John's Orthodox</t>
  </si>
  <si>
    <t>Transfer from Reserves</t>
  </si>
  <si>
    <t>Total Other Income / (Expense)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</si>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</sst>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7" x14ac:knownFonts="1">
    <font>
      <sz val="9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6" fillId="0" borderId="0" xfId="0" applyFont="1"/>
    <xf numFmtId="0" fontId="5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horizontal="right" vertical="center"/>
    </xf>
    <xf numFmtId="0" fontId="6" fillId="0" borderId="2" xfId="0" applyFont="1" applyBorder="1" applyAlignment="1">
      <alignment vertical="center"/>
    </xf>
    <xf numFmtId="164" fontId="6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horizontal="right" vertical="center"/>
    </xf>
    <xf numFmtId="0" fontId="5" fillId="2" borderId="3" xfId="0" applyFont="1" applyFill="1" applyBorder="1" applyAlignment="1">
      <alignment vertical="center"/>
    </xf>
    <xf numFmtId="164" fontId="5" fillId="2" borderId="3" xfId="0" applyNumberFormat="1" applyFont="1" applyFill="1" applyBorder="1" applyAlignment="1">
      <alignment horizontal="right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7"/>
  <sheetViews>
    <sheetView showGridLines="0" tabSelected="1" topLeftCell="A100" zoomScaleNormal="100" workbookViewId="0">
      <selection activeCell="B47" sqref="B47"/>
    </sheetView>
  </sheetViews>
  <sheetFormatPr defaultRowHeight="16" customHeight="1" x14ac:dyDescent="0.25"/>
  <cols>
    <col min="1" max="1" width="66.69921875" customWidth="1"/>
    <col min="2" max="3" width="15.69921875" customWidth="1"/>
  </cols>
  <sheetData>
    <row r="1" spans="1:3" s="1" customFormat="1" ht="16" customHeight="1" x14ac:dyDescent="0.35">
      <c r="A1" s="2" t="s">
        <v>0</v>
      </c>
      <c r="B1" s="2"/>
      <c r="C1" s="2"/>
    </row>
    <row r="2" spans="1:3" s="3" customFormat="1" ht="16" customHeight="1" x14ac:dyDescent="0.35">
      <c r="A2" s="4" t="s">
        <v>1</v>
      </c>
      <c r="B2" s="4"/>
      <c r="C2" s="4"/>
    </row>
    <row r="3" spans="1:3" s="3" customFormat="1" ht="16" customHeight="1" x14ac:dyDescent="0.35">
      <c r="A3" s="4" t="s">
        <v>2</v>
      </c>
      <c r="B3" s="4"/>
      <c r="C3" s="4"/>
    </row>
    <row r="5" spans="1:3" s="5" customFormat="1" ht="16" customHeight="1" x14ac:dyDescent="0.25">
      <c r="A5" s="6" t="s">
        <v>3</v>
      </c>
      <c r="B5" s="7" t="s">
        <v>4</v>
      </c>
      <c r="C5" s="7" t="s">
        <v>5</v>
      </c>
    </row>
    <row r="6" spans="1:3" ht="16" customHeight="1" x14ac:dyDescent="0.35">
      <c r="A6" s="8"/>
      <c r="B6" s="8"/>
      <c r="C6" s="8"/>
    </row>
    <row r="7" spans="1:3" s="5" customFormat="1" ht="16" customHeight="1" x14ac:dyDescent="0.25">
      <c r="A7" s="9" t="s">
        <v>6</v>
      </c>
      <c r="B7" s="9"/>
      <c r="C7" s="9"/>
    </row>
    <row r="8" spans="1:3" ht="16" customHeight="1" x14ac:dyDescent="0.25">
      <c r="A8" s="10" t="s">
        <v>7</v>
      </c>
      <c r="B8" s="11">
        <v>0</v>
      </c>
      <c r="C8" s="11">
        <v>-208</v>
      </c>
    </row>
    <row r="9" spans="1:3" ht="16" customHeight="1" x14ac:dyDescent="0.25">
      <c r="A9" s="12" t="s">
        <v>8</v>
      </c>
      <c r="B9" s="13">
        <v>4731</v>
      </c>
      <c r="C9" s="13">
        <v>18488.3</v>
      </c>
    </row>
    <row r="10" spans="1:3" ht="16" customHeight="1" x14ac:dyDescent="0.25">
      <c r="A10" s="12" t="s">
        <v>9</v>
      </c>
      <c r="B10" s="13">
        <v>15425.99</v>
      </c>
      <c r="C10" s="13">
        <v>52819.29</v>
      </c>
    </row>
    <row r="11" spans="1:3" ht="16" customHeight="1" x14ac:dyDescent="0.25">
      <c r="A11" s="12" t="s">
        <v>10</v>
      </c>
      <c r="B11" s="13">
        <v>203644.94</v>
      </c>
      <c r="C11" s="13">
        <v>181456.78</v>
      </c>
    </row>
    <row r="12" spans="1:3" ht="16" customHeight="1" x14ac:dyDescent="0.25">
      <c r="A12" s="12" t="s">
        <v>11</v>
      </c>
      <c r="B12" s="13">
        <v>1590.91</v>
      </c>
      <c r="C12" s="13">
        <v>2910</v>
      </c>
    </row>
    <row r="13" spans="1:3" ht="16" customHeight="1" x14ac:dyDescent="0.25">
      <c r="A13" s="14" t="s">
        <v>12</v>
      </c>
      <c r="B13" s="15">
        <f>SUM(B8:B12)</f>
        <v>225392.84</v>
      </c>
      <c r="C13" s="15">
        <f>SUM(C8:C12)</f>
        <v>255466.37</v>
      </c>
    </row>
    <row r="14" spans="1:3" ht="16" customHeight="1" x14ac:dyDescent="0.35">
      <c r="A14" s="8"/>
      <c r="B14" s="8"/>
      <c r="C14" s="8"/>
    </row>
    <row r="15" spans="1:3" ht="16" customHeight="1" x14ac:dyDescent="0.25">
      <c r="A15" s="16" t="s">
        <v>13</v>
      </c>
      <c r="B15" s="17">
        <f>(B13 - 0)</f>
        <v>225392.84</v>
      </c>
      <c r="C15" s="17">
        <f>(C13 - 0)</f>
        <v>255466.37</v>
      </c>
    </row>
    <row r="16" spans="1:3" ht="16" customHeight="1" x14ac:dyDescent="0.35">
      <c r="A16" s="8"/>
      <c r="B16" s="8"/>
      <c r="C16" s="8"/>
    </row>
    <row r="17" spans="1:3" s="5" customFormat="1" ht="16" customHeight="1" x14ac:dyDescent="0.25">
      <c r="A17" s="9" t="s">
        <v>14</v>
      </c>
      <c r="B17" s="9"/>
      <c r="C17" s="9"/>
    </row>
    <row r="18" spans="1:3" ht="16" customHeight="1" x14ac:dyDescent="0.25">
      <c r="A18" s="10" t="s">
        <v>15</v>
      </c>
      <c r="B18" s="11">
        <v>280.85000000000002</v>
      </c>
      <c r="C18" s="11">
        <v>0</v>
      </c>
    </row>
    <row r="19" spans="1:3" ht="16" customHeight="1" x14ac:dyDescent="0.25">
      <c r="A19" s="12" t="s">
        <v>16</v>
      </c>
      <c r="B19" s="13">
        <v>6873.26</v>
      </c>
      <c r="C19" s="13">
        <v>8759.23</v>
      </c>
    </row>
    <row r="20" spans="1:3" ht="16" customHeight="1" x14ac:dyDescent="0.25">
      <c r="A20" s="12" t="s">
        <v>17</v>
      </c>
      <c r="B20" s="13">
        <v>1359.69</v>
      </c>
      <c r="C20" s="13">
        <v>1060.1400000000001</v>
      </c>
    </row>
    <row r="21" spans="1:3" ht="16" customHeight="1" x14ac:dyDescent="0.25">
      <c r="A21" s="12" t="s">
        <v>18</v>
      </c>
      <c r="B21" s="13">
        <v>1776.31</v>
      </c>
      <c r="C21" s="13">
        <v>389.22</v>
      </c>
    </row>
    <row r="22" spans="1:3" ht="16" customHeight="1" x14ac:dyDescent="0.25">
      <c r="A22" s="12" t="s">
        <v>19</v>
      </c>
      <c r="B22" s="13">
        <v>397.04</v>
      </c>
      <c r="C22" s="13">
        <v>42.31</v>
      </c>
    </row>
    <row r="23" spans="1:3" ht="16" customHeight="1" x14ac:dyDescent="0.25">
      <c r="A23" s="12" t="s">
        <v>20</v>
      </c>
      <c r="B23" s="13">
        <v>1176.1099999999999</v>
      </c>
      <c r="C23" s="13">
        <v>108.9</v>
      </c>
    </row>
    <row r="24" spans="1:3" ht="16" customHeight="1" x14ac:dyDescent="0.25">
      <c r="A24" s="12" t="s">
        <v>21</v>
      </c>
      <c r="B24" s="13">
        <v>1977.89</v>
      </c>
      <c r="C24" s="13">
        <v>8704.52</v>
      </c>
    </row>
    <row r="25" spans="1:3" ht="16" customHeight="1" x14ac:dyDescent="0.25">
      <c r="A25" s="12" t="s">
        <v>22</v>
      </c>
      <c r="B25" s="13">
        <v>1497.96</v>
      </c>
      <c r="C25" s="13">
        <v>0</v>
      </c>
    </row>
    <row r="26" spans="1:3" ht="16" customHeight="1" x14ac:dyDescent="0.25">
      <c r="A26" s="12" t="s">
        <v>23</v>
      </c>
      <c r="B26" s="13">
        <v>1642.06</v>
      </c>
      <c r="C26" s="13">
        <v>657.68</v>
      </c>
    </row>
    <row r="27" spans="1:3" ht="16" customHeight="1" x14ac:dyDescent="0.25">
      <c r="A27" s="12" t="s">
        <v>24</v>
      </c>
      <c r="B27" s="13">
        <v>1647.24</v>
      </c>
      <c r="C27" s="13">
        <v>437.3</v>
      </c>
    </row>
    <row r="28" spans="1:3" ht="16" customHeight="1" x14ac:dyDescent="0.25">
      <c r="A28" s="12" t="s">
        <v>25</v>
      </c>
      <c r="B28" s="13">
        <v>680.2</v>
      </c>
      <c r="C28" s="13">
        <v>1062.27</v>
      </c>
    </row>
    <row r="29" spans="1:3" ht="16" customHeight="1" x14ac:dyDescent="0.25">
      <c r="A29" s="12" t="s">
        <v>26</v>
      </c>
      <c r="B29" s="13">
        <v>3319.68</v>
      </c>
      <c r="C29" s="13">
        <v>4867.0200000000004</v>
      </c>
    </row>
    <row r="30" spans="1:3" ht="16" customHeight="1" x14ac:dyDescent="0.25">
      <c r="A30" s="12" t="s">
        <v>27</v>
      </c>
      <c r="B30" s="13">
        <v>405</v>
      </c>
      <c r="C30" s="13">
        <v>1365</v>
      </c>
    </row>
    <row r="31" spans="1:3" ht="16" customHeight="1" x14ac:dyDescent="0.25">
      <c r="A31" s="12" t="s">
        <v>28</v>
      </c>
      <c r="B31" s="13">
        <v>69.55</v>
      </c>
      <c r="C31" s="13">
        <v>725.77</v>
      </c>
    </row>
    <row r="32" spans="1:3" ht="16" customHeight="1" x14ac:dyDescent="0.25">
      <c r="A32" s="12" t="s">
        <v>29</v>
      </c>
      <c r="B32" s="13">
        <v>333.19</v>
      </c>
      <c r="C32" s="13">
        <v>485.22</v>
      </c>
    </row>
    <row r="33" spans="1:3" ht="16" customHeight="1" x14ac:dyDescent="0.25">
      <c r="A33" s="12" t="s">
        <v>30</v>
      </c>
      <c r="B33" s="13">
        <v>1440.12</v>
      </c>
      <c r="C33" s="13">
        <v>5292.26</v>
      </c>
    </row>
    <row r="34" spans="1:3" ht="16" customHeight="1" x14ac:dyDescent="0.25">
      <c r="A34" s="12" t="s">
        <v>31</v>
      </c>
      <c r="B34" s="13">
        <v>0</v>
      </c>
      <c r="C34" s="13">
        <v>666</v>
      </c>
    </row>
    <row r="35" spans="1:3" ht="16" customHeight="1" x14ac:dyDescent="0.25">
      <c r="A35" s="12" t="s">
        <v>32</v>
      </c>
      <c r="B35" s="13">
        <v>687.93</v>
      </c>
      <c r="C35" s="13">
        <v>717.78</v>
      </c>
    </row>
    <row r="36" spans="1:3" ht="16" customHeight="1" x14ac:dyDescent="0.25">
      <c r="A36" s="12" t="s">
        <v>33</v>
      </c>
      <c r="B36" s="13">
        <v>0</v>
      </c>
      <c r="C36" s="13">
        <v>18000</v>
      </c>
    </row>
    <row r="37" spans="1:3" ht="16" customHeight="1" x14ac:dyDescent="0.25">
      <c r="A37" s="12" t="s">
        <v>34</v>
      </c>
      <c r="B37" s="13">
        <v>0</v>
      </c>
      <c r="C37" s="13">
        <v>1234.28</v>
      </c>
    </row>
    <row r="38" spans="1:3" ht="16" customHeight="1" x14ac:dyDescent="0.25">
      <c r="A38" s="12" t="s">
        <v>35</v>
      </c>
      <c r="B38" s="13">
        <v>0</v>
      </c>
      <c r="C38" s="13">
        <v>4883.13</v>
      </c>
    </row>
    <row r="39" spans="1:3" ht="16" customHeight="1" x14ac:dyDescent="0.25">
      <c r="A39" s="12" t="s">
        <v>36</v>
      </c>
      <c r="B39" s="13">
        <v>70.3</v>
      </c>
      <c r="C39" s="13">
        <v>150.91999999999999</v>
      </c>
    </row>
    <row r="40" spans="1:3" ht="16" customHeight="1" x14ac:dyDescent="0.25">
      <c r="A40" s="12" t="s">
        <v>37</v>
      </c>
      <c r="B40" s="13">
        <v>5250</v>
      </c>
      <c r="C40" s="13">
        <v>0</v>
      </c>
    </row>
    <row r="41" spans="1:3" ht="16" customHeight="1" x14ac:dyDescent="0.25">
      <c r="A41" s="12" t="s">
        <v>38</v>
      </c>
      <c r="B41" s="13">
        <v>0</v>
      </c>
      <c r="C41" s="13">
        <v>-126.87</v>
      </c>
    </row>
    <row r="42" spans="1:3" ht="16" customHeight="1" x14ac:dyDescent="0.25">
      <c r="A42" s="12" t="s">
        <v>39</v>
      </c>
      <c r="B42" s="13">
        <v>2520</v>
      </c>
      <c r="C42" s="13">
        <v>2520</v>
      </c>
    </row>
    <row r="43" spans="1:3" ht="16" customHeight="1" x14ac:dyDescent="0.25">
      <c r="A43" s="12" t="s">
        <v>40</v>
      </c>
      <c r="B43" s="13">
        <v>2752.75</v>
      </c>
      <c r="C43" s="13">
        <v>1667</v>
      </c>
    </row>
    <row r="44" spans="1:3" ht="16" customHeight="1" x14ac:dyDescent="0.25">
      <c r="A44" s="12" t="s">
        <v>41</v>
      </c>
      <c r="B44" s="13">
        <v>2106.0700000000002</v>
      </c>
      <c r="C44" s="13">
        <v>2355.33</v>
      </c>
    </row>
    <row r="45" spans="1:3" ht="16" customHeight="1" x14ac:dyDescent="0.25">
      <c r="A45" s="12" t="s">
        <v>42</v>
      </c>
      <c r="B45" s="13">
        <v>1152.22</v>
      </c>
      <c r="C45" s="13">
        <v>874.53</v>
      </c>
    </row>
    <row r="46" spans="1:3" ht="16" customHeight="1" x14ac:dyDescent="0.25">
      <c r="A46" s="12" t="s">
        <v>43</v>
      </c>
      <c r="B46" s="13">
        <v>3770</v>
      </c>
      <c r="C46" s="13">
        <v>892.66</v>
      </c>
    </row>
    <row r="47" spans="1:3" ht="16" customHeight="1" x14ac:dyDescent="0.25">
      <c r="A47" s="12" t="s">
        <v>44</v>
      </c>
      <c r="B47" s="13">
        <v>241.38</v>
      </c>
      <c r="C47" s="13">
        <v>4261.13</v>
      </c>
    </row>
    <row r="48" spans="1:3" ht="16" customHeight="1" x14ac:dyDescent="0.25">
      <c r="A48" s="12" t="s">
        <v>45</v>
      </c>
      <c r="B48" s="13">
        <v>581.75</v>
      </c>
      <c r="C48" s="13">
        <v>8161</v>
      </c>
    </row>
    <row r="49" spans="1:3" ht="16" customHeight="1" x14ac:dyDescent="0.25">
      <c r="A49" s="12" t="s">
        <v>46</v>
      </c>
      <c r="B49" s="13">
        <v>58.95</v>
      </c>
      <c r="C49" s="13">
        <v>1438.95</v>
      </c>
    </row>
    <row r="50" spans="1:3" ht="16" customHeight="1" x14ac:dyDescent="0.25">
      <c r="A50" s="12" t="s">
        <v>47</v>
      </c>
      <c r="B50" s="13">
        <v>112</v>
      </c>
      <c r="C50" s="13">
        <v>151</v>
      </c>
    </row>
    <row r="51" spans="1:3" ht="16" customHeight="1" x14ac:dyDescent="0.25">
      <c r="A51" s="12" t="s">
        <v>48</v>
      </c>
      <c r="B51" s="13">
        <v>140</v>
      </c>
      <c r="C51" s="13">
        <v>219.78</v>
      </c>
    </row>
    <row r="52" spans="1:3" ht="16" customHeight="1" x14ac:dyDescent="0.25">
      <c r="A52" s="12" t="s">
        <v>49</v>
      </c>
      <c r="B52" s="13">
        <v>1809.87</v>
      </c>
      <c r="C52" s="13">
        <v>6040.81</v>
      </c>
    </row>
    <row r="53" spans="1:3" ht="16" customHeight="1" x14ac:dyDescent="0.25">
      <c r="A53" s="12" t="s">
        <v>50</v>
      </c>
      <c r="B53" s="13">
        <v>5350</v>
      </c>
      <c r="C53" s="13">
        <v>7700</v>
      </c>
    </row>
    <row r="54" spans="1:3" ht="16" customHeight="1" x14ac:dyDescent="0.25">
      <c r="A54" s="12" t="s">
        <v>51</v>
      </c>
      <c r="B54" s="13">
        <v>660.87</v>
      </c>
      <c r="C54" s="13">
        <v>300</v>
      </c>
    </row>
    <row r="55" spans="1:3" ht="16" customHeight="1" x14ac:dyDescent="0.25">
      <c r="A55" s="12" t="s">
        <v>52</v>
      </c>
      <c r="B55" s="13">
        <v>0</v>
      </c>
      <c r="C55" s="13">
        <v>2369</v>
      </c>
    </row>
    <row r="56" spans="1:3" ht="16" customHeight="1" x14ac:dyDescent="0.25">
      <c r="A56" s="12" t="s">
        <v>53</v>
      </c>
      <c r="B56" s="13">
        <v>691.53</v>
      </c>
      <c r="C56" s="13">
        <v>690.18</v>
      </c>
    </row>
    <row r="57" spans="1:3" ht="16" customHeight="1" x14ac:dyDescent="0.25">
      <c r="A57" s="12" t="s">
        <v>54</v>
      </c>
      <c r="B57" s="13">
        <v>1648.5</v>
      </c>
      <c r="C57" s="13">
        <v>262.5</v>
      </c>
    </row>
    <row r="58" spans="1:3" ht="16" customHeight="1" x14ac:dyDescent="0.25">
      <c r="A58" s="12" t="s">
        <v>55</v>
      </c>
      <c r="B58" s="13">
        <v>198</v>
      </c>
      <c r="C58" s="13">
        <v>403</v>
      </c>
    </row>
    <row r="59" spans="1:3" ht="16" customHeight="1" x14ac:dyDescent="0.25">
      <c r="A59" s="12" t="s">
        <v>56</v>
      </c>
      <c r="B59" s="13">
        <v>45.54</v>
      </c>
      <c r="C59" s="13">
        <v>1203.17</v>
      </c>
    </row>
    <row r="60" spans="1:3" ht="16" customHeight="1" x14ac:dyDescent="0.25">
      <c r="A60" s="12" t="s">
        <v>57</v>
      </c>
      <c r="B60" s="13">
        <v>0</v>
      </c>
      <c r="C60" s="13">
        <v>3212.4</v>
      </c>
    </row>
    <row r="61" spans="1:3" ht="16" customHeight="1" x14ac:dyDescent="0.25">
      <c r="A61" s="12" t="s">
        <v>58</v>
      </c>
      <c r="B61" s="13">
        <v>6912.98</v>
      </c>
      <c r="C61" s="13">
        <v>9897.89</v>
      </c>
    </row>
    <row r="62" spans="1:3" ht="16" customHeight="1" x14ac:dyDescent="0.25">
      <c r="A62" s="12" t="s">
        <v>59</v>
      </c>
      <c r="B62" s="13">
        <v>2130.98</v>
      </c>
      <c r="C62" s="13">
        <v>1194.22</v>
      </c>
    </row>
    <row r="63" spans="1:3" ht="16" customHeight="1" x14ac:dyDescent="0.25">
      <c r="A63" s="12" t="s">
        <v>60</v>
      </c>
      <c r="B63" s="13">
        <v>0</v>
      </c>
      <c r="C63" s="13">
        <v>450.56</v>
      </c>
    </row>
    <row r="64" spans="1:3" ht="16" customHeight="1" x14ac:dyDescent="0.25">
      <c r="A64" s="12" t="s">
        <v>61</v>
      </c>
      <c r="B64" s="13">
        <v>0</v>
      </c>
      <c r="C64" s="13">
        <v>153.6</v>
      </c>
    </row>
    <row r="65" spans="1:3" ht="16" customHeight="1" x14ac:dyDescent="0.25">
      <c r="A65" s="12" t="s">
        <v>62</v>
      </c>
      <c r="B65" s="13">
        <v>0</v>
      </c>
      <c r="C65" s="13">
        <v>1372.5</v>
      </c>
    </row>
    <row r="66" spans="1:3" ht="16" customHeight="1" x14ac:dyDescent="0.25">
      <c r="A66" s="12" t="s">
        <v>63</v>
      </c>
      <c r="B66" s="13">
        <v>8865</v>
      </c>
      <c r="C66" s="13">
        <v>0</v>
      </c>
    </row>
    <row r="67" spans="1:3" ht="16" customHeight="1" x14ac:dyDescent="0.25">
      <c r="A67" s="12" t="s">
        <v>64</v>
      </c>
      <c r="B67" s="13">
        <v>90831.28</v>
      </c>
      <c r="C67" s="13">
        <v>44906.15</v>
      </c>
    </row>
    <row r="68" spans="1:3" ht="16" customHeight="1" x14ac:dyDescent="0.25">
      <c r="A68" s="12" t="s">
        <v>65</v>
      </c>
      <c r="B68" s="13">
        <v>17420.46</v>
      </c>
      <c r="C68" s="13">
        <v>18145</v>
      </c>
    </row>
    <row r="69" spans="1:3" ht="16" customHeight="1" x14ac:dyDescent="0.25">
      <c r="A69" s="12" t="s">
        <v>66</v>
      </c>
      <c r="B69" s="13">
        <v>983.52</v>
      </c>
      <c r="C69" s="13">
        <v>0</v>
      </c>
    </row>
    <row r="70" spans="1:3" ht="16" customHeight="1" x14ac:dyDescent="0.25">
      <c r="A70" s="12" t="s">
        <v>67</v>
      </c>
      <c r="B70" s="13">
        <v>573</v>
      </c>
      <c r="C70" s="13">
        <v>0</v>
      </c>
    </row>
    <row r="71" spans="1:3" ht="16" customHeight="1" x14ac:dyDescent="0.25">
      <c r="A71" s="12" t="s">
        <v>68</v>
      </c>
      <c r="B71" s="13">
        <v>16596.59</v>
      </c>
      <c r="C71" s="13">
        <v>11596.11</v>
      </c>
    </row>
    <row r="72" spans="1:3" ht="16" customHeight="1" x14ac:dyDescent="0.25">
      <c r="A72" s="12" t="s">
        <v>69</v>
      </c>
      <c r="B72" s="13">
        <v>500</v>
      </c>
      <c r="C72" s="13">
        <v>2923.08</v>
      </c>
    </row>
    <row r="73" spans="1:3" ht="16" customHeight="1" x14ac:dyDescent="0.25">
      <c r="A73" s="12" t="s">
        <v>70</v>
      </c>
      <c r="B73" s="13">
        <v>0</v>
      </c>
      <c r="C73" s="13">
        <v>2837.26</v>
      </c>
    </row>
    <row r="74" spans="1:3" ht="16" customHeight="1" x14ac:dyDescent="0.25">
      <c r="A74" s="12" t="s">
        <v>71</v>
      </c>
      <c r="B74" s="13">
        <v>0</v>
      </c>
      <c r="C74" s="13">
        <v>26826.92</v>
      </c>
    </row>
    <row r="75" spans="1:3" ht="16" customHeight="1" x14ac:dyDescent="0.25">
      <c r="A75" s="12" t="s">
        <v>72</v>
      </c>
      <c r="B75" s="13">
        <v>0</v>
      </c>
      <c r="C75" s="13">
        <v>4285.8</v>
      </c>
    </row>
    <row r="76" spans="1:3" ht="16" customHeight="1" x14ac:dyDescent="0.25">
      <c r="A76" s="12" t="s">
        <v>73</v>
      </c>
      <c r="B76" s="13">
        <v>6492.24</v>
      </c>
      <c r="C76" s="13">
        <v>20191.439999999999</v>
      </c>
    </row>
    <row r="77" spans="1:3" ht="16" customHeight="1" x14ac:dyDescent="0.25">
      <c r="A77" s="12" t="s">
        <v>74</v>
      </c>
      <c r="B77" s="13">
        <v>56825</v>
      </c>
      <c r="C77" s="13">
        <v>38750</v>
      </c>
    </row>
    <row r="78" spans="1:3" ht="16" customHeight="1" x14ac:dyDescent="0.25">
      <c r="A78" s="12" t="s">
        <v>75</v>
      </c>
      <c r="B78" s="13">
        <v>5949.68</v>
      </c>
      <c r="C78" s="13">
        <v>1300</v>
      </c>
    </row>
    <row r="79" spans="1:3" ht="16" customHeight="1" x14ac:dyDescent="0.25">
      <c r="A79" s="12" t="s">
        <v>76</v>
      </c>
      <c r="B79" s="13">
        <v>21000</v>
      </c>
      <c r="C79" s="13">
        <v>21000</v>
      </c>
    </row>
    <row r="80" spans="1:3" ht="16" customHeight="1" x14ac:dyDescent="0.25">
      <c r="A80" s="12" t="s">
        <v>77</v>
      </c>
      <c r="B80" s="13">
        <v>9115.8700000000008</v>
      </c>
      <c r="C80" s="13">
        <v>9168.39</v>
      </c>
    </row>
    <row r="81" spans="1:3" ht="16" customHeight="1" x14ac:dyDescent="0.25">
      <c r="A81" s="12" t="s">
        <v>78</v>
      </c>
      <c r="B81" s="13">
        <v>11400</v>
      </c>
      <c r="C81" s="13">
        <v>2100</v>
      </c>
    </row>
    <row r="82" spans="1:3" ht="16" customHeight="1" x14ac:dyDescent="0.25">
      <c r="A82" s="12" t="s">
        <v>79</v>
      </c>
      <c r="B82" s="13">
        <v>6272.68</v>
      </c>
      <c r="C82" s="13">
        <v>4590</v>
      </c>
    </row>
    <row r="83" spans="1:3" ht="16" customHeight="1" x14ac:dyDescent="0.25">
      <c r="A83" s="12" t="s">
        <v>80</v>
      </c>
      <c r="B83" s="13">
        <v>0</v>
      </c>
      <c r="C83" s="13">
        <v>3000</v>
      </c>
    </row>
    <row r="84" spans="1:3" ht="16" customHeight="1" x14ac:dyDescent="0.25">
      <c r="A84" s="12" t="s">
        <v>81</v>
      </c>
      <c r="B84" s="13">
        <v>12000</v>
      </c>
      <c r="C84" s="13">
        <v>13900</v>
      </c>
    </row>
    <row r="85" spans="1:3" ht="16" customHeight="1" x14ac:dyDescent="0.25">
      <c r="A85" s="12" t="s">
        <v>82</v>
      </c>
      <c r="B85" s="13">
        <v>0</v>
      </c>
      <c r="C85" s="13">
        <v>217</v>
      </c>
    </row>
    <row r="86" spans="1:3" ht="16" customHeight="1" x14ac:dyDescent="0.25">
      <c r="A86" s="12" t="s">
        <v>83</v>
      </c>
      <c r="B86" s="13">
        <v>15079.94</v>
      </c>
      <c r="C86" s="13">
        <v>7911.1</v>
      </c>
    </row>
    <row r="87" spans="1:3" ht="16" customHeight="1" x14ac:dyDescent="0.25">
      <c r="A87" s="12" t="s">
        <v>84</v>
      </c>
      <c r="B87" s="13">
        <v>1000</v>
      </c>
      <c r="C87" s="13">
        <v>0</v>
      </c>
    </row>
    <row r="88" spans="1:3" ht="16" customHeight="1" x14ac:dyDescent="0.25">
      <c r="A88" s="12" t="s">
        <v>85</v>
      </c>
      <c r="B88" s="13">
        <v>4900</v>
      </c>
      <c r="C88" s="13">
        <v>21981.07</v>
      </c>
    </row>
    <row r="89" spans="1:3" ht="16" customHeight="1" x14ac:dyDescent="0.25">
      <c r="A89" s="12" t="s">
        <v>86</v>
      </c>
      <c r="B89" s="13">
        <v>0</v>
      </c>
      <c r="C89" s="13">
        <v>10043.18</v>
      </c>
    </row>
    <row r="90" spans="1:3" ht="16" customHeight="1" x14ac:dyDescent="0.25">
      <c r="A90" s="12" t="s">
        <v>87</v>
      </c>
      <c r="B90" s="13">
        <v>7401.51</v>
      </c>
      <c r="C90" s="13">
        <v>0</v>
      </c>
    </row>
    <row r="91" spans="1:3" ht="16" customHeight="1" x14ac:dyDescent="0.25">
      <c r="A91" s="12" t="s">
        <v>88</v>
      </c>
      <c r="B91" s="13">
        <v>-3188.07</v>
      </c>
      <c r="C91" s="13">
        <v>1445.97</v>
      </c>
    </row>
    <row r="92" spans="1:3" ht="16" customHeight="1" x14ac:dyDescent="0.25">
      <c r="A92" s="14" t="s">
        <v>89</v>
      </c>
      <c r="B92" s="15">
        <f>SUM(B18:B91)</f>
        <v>353786.47</v>
      </c>
      <c r="C92" s="15">
        <f>SUM(C18:C91)</f>
        <v>384391.75999999995</v>
      </c>
    </row>
    <row r="93" spans="1:3" ht="16" customHeight="1" x14ac:dyDescent="0.35">
      <c r="A93" s="8"/>
      <c r="B93" s="8"/>
      <c r="C93" s="8"/>
    </row>
    <row r="94" spans="1:3" ht="16" customHeight="1" x14ac:dyDescent="0.25">
      <c r="A94" s="16" t="s">
        <v>90</v>
      </c>
      <c r="B94" s="17">
        <f>(B15 - B92)</f>
        <v>-128393.62999999998</v>
      </c>
      <c r="C94" s="17">
        <f>(C15 - C92)</f>
        <v>-128925.38999999996</v>
      </c>
    </row>
    <row r="95" spans="1:3" ht="16" customHeight="1" x14ac:dyDescent="0.35">
      <c r="A95" s="8"/>
      <c r="B95" s="8"/>
      <c r="C95" s="8"/>
    </row>
    <row r="96" spans="1:3" s="5" customFormat="1" ht="16" customHeight="1" x14ac:dyDescent="0.25">
      <c r="A96" s="9" t="s">
        <v>91</v>
      </c>
      <c r="B96" s="9"/>
      <c r="C96" s="9"/>
    </row>
    <row r="97" spans="1:3" ht="16" customHeight="1" x14ac:dyDescent="0.25">
      <c r="A97" s="10" t="s">
        <v>92</v>
      </c>
      <c r="B97" s="11">
        <v>193.23</v>
      </c>
      <c r="C97" s="11">
        <v>413.49</v>
      </c>
    </row>
    <row r="98" spans="1:3" ht="16" customHeight="1" x14ac:dyDescent="0.25">
      <c r="A98" s="12" t="s">
        <v>93</v>
      </c>
      <c r="B98" s="13">
        <v>29980.39</v>
      </c>
      <c r="C98" s="13">
        <v>42421.93</v>
      </c>
    </row>
    <row r="99" spans="1:3" ht="16" customHeight="1" x14ac:dyDescent="0.25">
      <c r="A99" s="12" t="s">
        <v>94</v>
      </c>
      <c r="B99" s="13">
        <v>2001.32</v>
      </c>
      <c r="C99" s="13">
        <v>0</v>
      </c>
    </row>
    <row r="100" spans="1:3" ht="16" customHeight="1" x14ac:dyDescent="0.25">
      <c r="A100" s="12" t="s">
        <v>95</v>
      </c>
      <c r="B100" s="13">
        <v>569.71</v>
      </c>
      <c r="C100" s="13">
        <v>0</v>
      </c>
    </row>
    <row r="101" spans="1:3" ht="16" customHeight="1" x14ac:dyDescent="0.25">
      <c r="A101" s="12" t="s">
        <v>96</v>
      </c>
      <c r="B101" s="13">
        <v>500</v>
      </c>
      <c r="C101" s="13">
        <v>0</v>
      </c>
    </row>
    <row r="102" spans="1:3" ht="16" customHeight="1" x14ac:dyDescent="0.25">
      <c r="A102" s="12" t="s">
        <v>97</v>
      </c>
      <c r="B102" s="13">
        <v>2400</v>
      </c>
      <c r="C102" s="13">
        <v>0</v>
      </c>
    </row>
    <row r="103" spans="1:3" ht="16" customHeight="1" x14ac:dyDescent="0.25">
      <c r="A103" s="12" t="s">
        <v>98</v>
      </c>
      <c r="B103" s="13">
        <v>900</v>
      </c>
      <c r="C103" s="13">
        <v>0</v>
      </c>
    </row>
    <row r="104" spans="1:3" ht="16" customHeight="1" x14ac:dyDescent="0.25">
      <c r="A104" s="12" t="s">
        <v>99</v>
      </c>
      <c r="B104" s="13">
        <v>73000</v>
      </c>
      <c r="C104" s="13">
        <v>0</v>
      </c>
    </row>
    <row r="105" spans="1:3" ht="16" customHeight="1" x14ac:dyDescent="0.25">
      <c r="A105" s="14" t="s">
        <v>100</v>
      </c>
      <c r="B105" s="15">
        <f>SUM(B97:B104)</f>
        <v>109544.65</v>
      </c>
      <c r="C105" s="15">
        <f>SUM(C97:C104)</f>
        <v>42835.42</v>
      </c>
    </row>
    <row r="106" spans="1:3" ht="16" customHeight="1" x14ac:dyDescent="0.35">
      <c r="A106" s="8"/>
      <c r="B106" s="8"/>
      <c r="C106" s="8"/>
    </row>
    <row r="107" spans="1:3" ht="16" customHeight="1" x14ac:dyDescent="0.25">
      <c r="A107" s="16" t="s">
        <v>101</v>
      </c>
      <c r="B107" s="17">
        <f>(B94 + B105)</f>
        <v>-18848.979999999981</v>
      </c>
      <c r="C107" s="17">
        <f>(C94 + C105)</f>
        <v>-86089.969999999958</v>
      </c>
    </row>
  </sheetData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Income Statement (Profit and...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Russell</dc:creator>
  <cp:lastModifiedBy>Karen Russell</cp:lastModifiedBy>
  <dcterms:created xsi:type="dcterms:W3CDTF">2026-02-03T22:57:12Z</dcterms:created>
  <dcterms:modified xsi:type="dcterms:W3CDTF">2026-02-03T22:57:12Z</dcterms:modified>
</cp:coreProperties>
</file>